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Guga\Angarishgeba\2019\For Them 30.06.2019\"/>
    </mc:Choice>
  </mc:AlternateContent>
  <bookViews>
    <workbookView xWindow="0" yWindow="0" windowWidth="20490" windowHeight="7530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F45" i="21" l="1"/>
  <c r="AE40" i="21"/>
  <c r="AE34" i="21"/>
  <c r="AE30" i="21"/>
  <c r="AF21" i="21"/>
  <c r="AE21" i="21"/>
  <c r="AE17" i="21"/>
  <c r="AI11" i="21"/>
  <c r="AE11" i="21"/>
  <c r="X45" i="21"/>
  <c r="W45" i="21"/>
  <c r="Y46" i="21"/>
  <c r="Y43" i="21"/>
  <c r="Y42" i="21"/>
  <c r="V40" i="21"/>
  <c r="Y38" i="21"/>
  <c r="Y37" i="21"/>
  <c r="W34" i="21"/>
  <c r="Y36" i="21"/>
  <c r="Y35" i="21"/>
  <c r="Y33" i="21"/>
  <c r="X30" i="21"/>
  <c r="V30" i="21"/>
  <c r="Y28" i="21"/>
  <c r="W24" i="21"/>
  <c r="V24" i="21"/>
  <c r="Y23" i="21"/>
  <c r="W21" i="21"/>
  <c r="Y20" i="21"/>
  <c r="Y18" i="21"/>
  <c r="U44" i="21"/>
  <c r="U43" i="21"/>
  <c r="U38" i="21"/>
  <c r="U36" i="21"/>
  <c r="U35" i="21"/>
  <c r="U33" i="21"/>
  <c r="T30" i="21"/>
  <c r="U29" i="21"/>
  <c r="U28" i="21"/>
  <c r="S24" i="21"/>
  <c r="U23" i="21"/>
  <c r="T17" i="21"/>
  <c r="R17" i="21"/>
  <c r="U16" i="21"/>
  <c r="Y13" i="21"/>
  <c r="R11" i="21"/>
  <c r="U12" i="21"/>
  <c r="O45" i="21"/>
  <c r="O30" i="21"/>
  <c r="O24" i="21"/>
  <c r="O17" i="21"/>
  <c r="O11" i="21"/>
  <c r="N49" i="21"/>
  <c r="M45" i="21"/>
  <c r="N44" i="21"/>
  <c r="M40" i="21"/>
  <c r="L40" i="21"/>
  <c r="N39" i="21"/>
  <c r="L34" i="21"/>
  <c r="K34" i="21"/>
  <c r="N32" i="21"/>
  <c r="L30" i="21"/>
  <c r="N29" i="21"/>
  <c r="N28" i="21"/>
  <c r="L24" i="21"/>
  <c r="N25" i="21"/>
  <c r="M21" i="21"/>
  <c r="K17" i="21"/>
  <c r="L17" i="21"/>
  <c r="N16" i="21"/>
  <c r="C11" i="21"/>
  <c r="L11" i="21"/>
  <c r="K11" i="21"/>
  <c r="N12" i="21"/>
  <c r="F49" i="21"/>
  <c r="F48" i="21"/>
  <c r="F47" i="21"/>
  <c r="D45" i="21"/>
  <c r="F42" i="21"/>
  <c r="F39" i="21"/>
  <c r="F37" i="21"/>
  <c r="E34" i="21"/>
  <c r="C34" i="21"/>
  <c r="D34" i="21"/>
  <c r="F26" i="21"/>
  <c r="F25" i="21"/>
  <c r="F23" i="21"/>
  <c r="F20" i="21"/>
  <c r="D17" i="21"/>
  <c r="E61" i="27"/>
  <c r="E38" i="27"/>
  <c r="E41" i="26"/>
  <c r="E19" i="27"/>
  <c r="Y49" i="21"/>
  <c r="Y44" i="21"/>
  <c r="Y39" i="21"/>
  <c r="Y32" i="21"/>
  <c r="Y29" i="21"/>
  <c r="Y26" i="21"/>
  <c r="Y25" i="21"/>
  <c r="Y19" i="21"/>
  <c r="Y16" i="21"/>
  <c r="Y12" i="21"/>
  <c r="U49" i="21"/>
  <c r="U47" i="21"/>
  <c r="U39" i="21"/>
  <c r="U37" i="21"/>
  <c r="U32" i="21"/>
  <c r="U27" i="21"/>
  <c r="N47" i="21"/>
  <c r="N43" i="21"/>
  <c r="N35" i="21"/>
  <c r="N33" i="21"/>
  <c r="N27" i="21"/>
  <c r="N23" i="21"/>
  <c r="N20" i="21"/>
  <c r="N18" i="21"/>
  <c r="N13" i="21"/>
  <c r="F44" i="21"/>
  <c r="F33" i="21"/>
  <c r="F19" i="21"/>
  <c r="F16" i="21"/>
  <c r="F13" i="21"/>
  <c r="AL45" i="21"/>
  <c r="AK45" i="21"/>
  <c r="AJ45" i="21"/>
  <c r="AI45" i="21"/>
  <c r="AH45" i="21"/>
  <c r="AG45" i="21"/>
  <c r="AD45" i="21"/>
  <c r="AC45" i="21"/>
  <c r="AA45" i="21"/>
  <c r="Z45" i="21"/>
  <c r="S45" i="21"/>
  <c r="Q45" i="21"/>
  <c r="P45" i="21"/>
  <c r="K45" i="21"/>
  <c r="J45" i="21"/>
  <c r="I45" i="21"/>
  <c r="G45" i="21"/>
  <c r="AL40" i="21"/>
  <c r="AK40" i="21"/>
  <c r="AJ40" i="21"/>
  <c r="AI40" i="21"/>
  <c r="AH40" i="21"/>
  <c r="AG40" i="21"/>
  <c r="AF40" i="21"/>
  <c r="AD40" i="21"/>
  <c r="AC40" i="21"/>
  <c r="AA40" i="21"/>
  <c r="Z40" i="21"/>
  <c r="S40" i="21"/>
  <c r="Q40" i="21"/>
  <c r="P40" i="21"/>
  <c r="J40" i="21"/>
  <c r="I40" i="21"/>
  <c r="G40" i="21"/>
  <c r="D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24" i="21"/>
  <c r="AK24" i="21"/>
  <c r="AJ24" i="21"/>
  <c r="AI24" i="21"/>
  <c r="AH24" i="21"/>
  <c r="AG24" i="21"/>
  <c r="AF24" i="21"/>
  <c r="AE24" i="21"/>
  <c r="AD24" i="21"/>
  <c r="AC24" i="21"/>
  <c r="AA24" i="21"/>
  <c r="Z24" i="21"/>
  <c r="X24" i="21"/>
  <c r="T24" i="21"/>
  <c r="R24" i="21"/>
  <c r="Q24" i="21"/>
  <c r="P24" i="21"/>
  <c r="M24" i="21"/>
  <c r="J24" i="21"/>
  <c r="I24" i="21"/>
  <c r="H24" i="21"/>
  <c r="G24" i="21"/>
  <c r="AL21" i="21"/>
  <c r="AK21" i="21"/>
  <c r="AJ21" i="21"/>
  <c r="AI21" i="21"/>
  <c r="AH21" i="21"/>
  <c r="AG21" i="21"/>
  <c r="AD21" i="21"/>
  <c r="AC21" i="21"/>
  <c r="AA21" i="21"/>
  <c r="Z21" i="21"/>
  <c r="V21" i="21"/>
  <c r="S21" i="21"/>
  <c r="Q21" i="21"/>
  <c r="P21" i="21"/>
  <c r="O21" i="21"/>
  <c r="L21" i="21"/>
  <c r="K21" i="21"/>
  <c r="J21" i="21"/>
  <c r="I21" i="21"/>
  <c r="H21" i="21"/>
  <c r="G21" i="21"/>
  <c r="E21" i="21"/>
  <c r="D21" i="21"/>
  <c r="AL17" i="21"/>
  <c r="AK17" i="21"/>
  <c r="AJ17" i="21"/>
  <c r="AI17" i="21"/>
  <c r="AH17" i="21"/>
  <c r="AG17" i="21"/>
  <c r="AF17" i="21"/>
  <c r="AD17" i="21"/>
  <c r="AC17" i="21"/>
  <c r="AA17" i="21"/>
  <c r="Z17" i="21"/>
  <c r="W17" i="21"/>
  <c r="V17" i="21"/>
  <c r="Q17" i="21"/>
  <c r="P17" i="21"/>
  <c r="J17" i="21"/>
  <c r="I17" i="21"/>
  <c r="G17" i="21"/>
  <c r="AL11" i="21"/>
  <c r="AK11" i="21"/>
  <c r="AJ11" i="21"/>
  <c r="AH11" i="21"/>
  <c r="AG11" i="21"/>
  <c r="AF11" i="21"/>
  <c r="AD11" i="21"/>
  <c r="AC11" i="21"/>
  <c r="AA11" i="21"/>
  <c r="Z11" i="21"/>
  <c r="Q11" i="21"/>
  <c r="P11" i="21"/>
  <c r="J11" i="21"/>
  <c r="I11" i="21"/>
  <c r="G11" i="21"/>
  <c r="H50" i="21" l="1"/>
  <c r="U34" i="21"/>
  <c r="Y17" i="21"/>
  <c r="X17" i="21"/>
  <c r="D24" i="21"/>
  <c r="T34" i="21"/>
  <c r="F35" i="21"/>
  <c r="N15" i="21"/>
  <c r="N22" i="21"/>
  <c r="N21" i="21" s="1"/>
  <c r="Y27" i="21"/>
  <c r="Y47" i="21"/>
  <c r="E28" i="26"/>
  <c r="E50" i="26"/>
  <c r="E51" i="26" s="1"/>
  <c r="E13" i="27"/>
  <c r="E22" i="27" s="1"/>
  <c r="E29" i="27"/>
  <c r="E35" i="27"/>
  <c r="E49" i="27"/>
  <c r="F27" i="21"/>
  <c r="U13" i="21"/>
  <c r="U14" i="21"/>
  <c r="U18" i="21"/>
  <c r="U19" i="21"/>
  <c r="Y22" i="21"/>
  <c r="Y21" i="21" s="1"/>
  <c r="Y31" i="21"/>
  <c r="Y30" i="21" s="1"/>
  <c r="C21" i="21"/>
  <c r="X21" i="21"/>
  <c r="E24" i="21"/>
  <c r="M30" i="21"/>
  <c r="F36" i="21"/>
  <c r="F18" i="21"/>
  <c r="F17" i="21" s="1"/>
  <c r="F28" i="21"/>
  <c r="F38" i="21"/>
  <c r="C40" i="21"/>
  <c r="F43" i="21"/>
  <c r="C45" i="21"/>
  <c r="M11" i="21"/>
  <c r="E11" i="21"/>
  <c r="M17" i="21"/>
  <c r="O40" i="21"/>
  <c r="O50" i="21" s="1"/>
  <c r="T11" i="21"/>
  <c r="U15" i="21"/>
  <c r="Y14" i="21"/>
  <c r="U20" i="21"/>
  <c r="U26" i="21"/>
  <c r="R40" i="21"/>
  <c r="U42" i="21"/>
  <c r="T40" i="21"/>
  <c r="U46" i="21"/>
  <c r="U48" i="21"/>
  <c r="AE45" i="21"/>
  <c r="X40" i="21"/>
  <c r="V45" i="21"/>
  <c r="U25" i="21"/>
  <c r="Y24" i="21"/>
  <c r="C17" i="21"/>
  <c r="F22" i="21"/>
  <c r="F21" i="21" s="1"/>
  <c r="F29" i="21"/>
  <c r="F31" i="21"/>
  <c r="F32" i="21"/>
  <c r="E45" i="21"/>
  <c r="F15" i="21"/>
  <c r="K24" i="21"/>
  <c r="N36" i="21"/>
  <c r="N34" i="21" s="1"/>
  <c r="N37" i="21"/>
  <c r="N38" i="21"/>
  <c r="N41" i="21"/>
  <c r="N42" i="21"/>
  <c r="N46" i="21"/>
  <c r="L45" i="21"/>
  <c r="N48" i="21"/>
  <c r="X11" i="21"/>
  <c r="Y15" i="21"/>
  <c r="Y11" i="21" s="1"/>
  <c r="T21" i="21"/>
  <c r="S30" i="21"/>
  <c r="AK50" i="21"/>
  <c r="AL50" i="21"/>
  <c r="AG50" i="21"/>
  <c r="AC50" i="21"/>
  <c r="AD50" i="21"/>
  <c r="Z50" i="21"/>
  <c r="AA50" i="21"/>
  <c r="Q50" i="21"/>
  <c r="P50" i="21"/>
  <c r="I50" i="21"/>
  <c r="J50" i="21"/>
  <c r="G50" i="21"/>
  <c r="AH50" i="21"/>
  <c r="AJ50" i="21"/>
  <c r="AF50" i="21"/>
  <c r="AE50" i="21"/>
  <c r="AI50" i="21"/>
  <c r="Y48" i="21"/>
  <c r="Y41" i="21"/>
  <c r="Y40" i="21" s="1"/>
  <c r="W40" i="21"/>
  <c r="Y34" i="21"/>
  <c r="V34" i="21"/>
  <c r="W30" i="21"/>
  <c r="T45" i="21"/>
  <c r="R45" i="21"/>
  <c r="U41" i="21"/>
  <c r="U31" i="21"/>
  <c r="U30" i="21" s="1"/>
  <c r="U22" i="21"/>
  <c r="U21" i="21" s="1"/>
  <c r="R21" i="21"/>
  <c r="S17" i="21"/>
  <c r="W11" i="21"/>
  <c r="V11" i="21"/>
  <c r="S11" i="21"/>
  <c r="K40" i="21"/>
  <c r="N31" i="21"/>
  <c r="N30" i="21" s="1"/>
  <c r="N26" i="21"/>
  <c r="N24" i="21" s="1"/>
  <c r="L50" i="21"/>
  <c r="N19" i="21"/>
  <c r="N17" i="21" s="1"/>
  <c r="F14" i="21"/>
  <c r="D11" i="21"/>
  <c r="F12" i="21"/>
  <c r="N14" i="21"/>
  <c r="F46" i="21"/>
  <c r="F45" i="21" s="1"/>
  <c r="E40" i="21"/>
  <c r="F41" i="21"/>
  <c r="F40" i="21" s="1"/>
  <c r="E30" i="21"/>
  <c r="F24" i="21"/>
  <c r="C24" i="21"/>
  <c r="E17" i="21"/>
  <c r="U40" i="21" l="1"/>
  <c r="K50" i="21"/>
  <c r="M50" i="21"/>
  <c r="V50" i="21"/>
  <c r="X50" i="21"/>
  <c r="N11" i="21"/>
  <c r="T50" i="21"/>
  <c r="U24" i="21"/>
  <c r="E50" i="21"/>
  <c r="D50" i="21"/>
  <c r="R50" i="21"/>
  <c r="C50" i="21"/>
  <c r="U11" i="21"/>
  <c r="E41" i="27"/>
  <c r="E43" i="27" s="1"/>
  <c r="E72" i="27" s="1"/>
  <c r="E74" i="27" s="1"/>
  <c r="F34" i="21"/>
  <c r="S50" i="21"/>
  <c r="N40" i="21"/>
  <c r="F30" i="21"/>
  <c r="F11" i="21"/>
  <c r="U17" i="21"/>
  <c r="W50" i="21"/>
  <c r="Y45" i="21"/>
  <c r="Y50" i="21" s="1"/>
  <c r="N45" i="21"/>
  <c r="U45" i="21"/>
  <c r="U50" i="21" l="1"/>
  <c r="N50" i="21"/>
  <c r="F50" i="2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<sst xmlns="http://schemas.openxmlformats.org/spreadsheetml/2006/main" count="332" uniqueCount="248">
  <si>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</si>
  <si>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</si>
  <si>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</si>
  <si>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</si>
  <si>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</si>
  <si>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</si>
  <si>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</si>
  <si>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</si>
  <si>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</si>
  <si>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</si>
  <si>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</si>
  <si>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</si>
  <si>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</si>
  <si>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</si>
  <si>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</si>
  <si>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</si>
  <si>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</si>
  <si>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</si>
  <si>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</si>
  <si>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</si>
  <si>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</si>
  <si>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</si>
  <si>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</si>
  <si>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</si>
  <si>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</si>
  <si>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</si>
  <si>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</si>
  <si>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</si>
  <si>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</si>
  <si>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</si>
  <si>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</si>
  <si>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</si>
  <si>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</si>
  <si>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</si>
  <si>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</si>
  <si>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</si>
  <si>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</si>
  <si>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</si>
  <si>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</si>
  <si>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</si>
  <si>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</si>
  <si>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</si>
  <si>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</si>
  <si>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</si>
  <si>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</si>
  <si>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</si>
  <si>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</si>
  <si>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</si>
  <si>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</si>
  <si>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</si>
  <si>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</si>
  <si>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</si>
  <si>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</si>
  <si>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</si>
  <si>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</si>
  <si>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</si>
  <si>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</si>
  <si>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</si>
  <si>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</si>
  <si>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</si>
  <si>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</si>
  <si>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</si>
  <si>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</si>
  <si>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</si>
  <si>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</si>
  <si>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</si>
  <si>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</si>
  <si>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</si>
  <si>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</si>
  <si>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</si>
  <si>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</si>
  <si>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</si>
  <si>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</si>
  <si>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</si>
  <si>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</si>
  <si>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</si>
  <si>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</si>
  <si>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</si>
  <si>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</si>
  <si>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</si>
  <si>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</si>
  <si>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</si>
  <si>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</si>
  <si>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</si>
  <si>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</si>
  <si>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</si>
  <si>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</si>
  <si>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</si>
  <si>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</si>
  <si>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</si>
  <si>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</si>
  <si>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</si>
  <si>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</si>
  <si>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</si>
  <si>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</si>
  <si>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</si>
  <si>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</si>
  <si>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</si>
  <si>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</si>
  <si>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</si>
  <si>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</si>
  <si>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</si>
  <si>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</si>
  <si>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</si>
  <si>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</si>
  <si>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</si>
  <si>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</si>
  <si>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</si>
  <si>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</si>
  <si>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</si>
  <si>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</si>
  <si>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</si>
  <si>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</si>
  <si>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</si>
  <si>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</si>
  <si>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</si>
  <si>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</si>
  <si>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</si>
  <si>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</si>
  <si>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</si>
  <si>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</si>
  <si>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</si>
  <si>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</si>
  <si>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</si>
  <si>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</si>
  <si>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</si>
  <si>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</si>
  <si>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</si>
  <si>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</si>
  <si>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</si>
  <si>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</si>
  <si>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</si>
  <si>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</si>
  <si>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</si>
  <si>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</si>
  <si>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</si>
  <si>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</si>
  <si>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</si>
  <si>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</si>
  <si>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</si>
  <si>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</si>
  <si>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</si>
  <si>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</si>
  <si>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</si>
  <si>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</si>
  <si>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</si>
  <si>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</si>
  <si>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</si>
  <si>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</si>
  <si>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</si>
  <si>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</si>
  <si>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</si>
  <si>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</si>
  <si>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</si>
  <si>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</si>
  <si>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</si>
  <si>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</si>
  <si>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</si>
  <si>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</si>
  <si>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</si>
  <si>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</si>
  <si>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</si>
  <si>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</si>
  <si>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</si>
  <si>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</si>
  <si>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</si>
  <si>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</si>
  <si>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</si>
  <si>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</si>
  <si>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</si>
  <si>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</si>
  <si>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</si>
  <si>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</si>
  <si>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</si>
  <si>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</si>
  <si>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</si>
  <si>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</si>
  <si>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</si>
  <si>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</si>
  <si>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</si>
  <si>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</si>
  <si>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</si>
  <si>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</si>
  <si>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</si>
  <si>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</si>
  <si>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</si>
  <si>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</si>
  <si>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</si>
  <si>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</si>
  <si>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</si>
  <si>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</si>
  <si>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</si>
  <si>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</si>
  <si>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</si>
  <si>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</si>
  <si>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</si>
  <si>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</si>
  <si>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</si>
  <si>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</si>
  <si>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</si>
  <si>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</si>
  <si>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</si>
  <si>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</si>
  <si>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</si>
  <si>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</si>
  <si>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</si>
  <si>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</si>
  <si>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</si>
  <si>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</si>
  <si>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</si>
  <si>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</si>
  <si>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</si>
  <si>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</si>
  <si>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</si>
  <si>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</si>
  <si>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</si>
  <si>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</si>
  <si>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</si>
  <si>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</si>
  <si>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</si>
  <si>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</si>
  <si>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</si>
  <si>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</si>
  <si>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</si>
  <si>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</si>
  <si>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</si>
  <si>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</si>
  <si>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</si>
  <si>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</si>
  <si>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</si>
  <si>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</si>
  <si>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</si>
  <si>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</si>
  <si>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</si>
  <si>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</si>
  <si>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</si>
  <si>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</si>
  <si>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</si>
  <si>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</si>
  <si>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</si>
  <si>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</si>
  <si>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</si>
  <si>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</si>
  <si>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</si>
  <si>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</si>
  <si>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30.06.2019</t>
  </si>
  <si>
    <t>ანგარიშგების პერიოდი: 01.01.2019 -30.06.2019</t>
  </si>
  <si>
    <t>საანგარიშო პერიოდი: 01.01.2019 - 30.06.2019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</si>
</sst>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.00_-;\-* #,##0.00_-;_-* &quot;-&quot;??_-;_-@_-"/>
    <numFmt numFmtId="169" formatCode="_(* #,##0_);_(* \(#,##0\);_(* &quot;-&quot;??_);_(@_)"/>
    <numFmt numFmtId="170" formatCode="_-* #,##0.00\ _L_a_r_i_-;\-* #,##0.00\ _L_a_r_i_-;_-* &quot;-&quot;??\ _L_a_r_i_-;_-@_-"/>
    <numFmt numFmtId="171" formatCode="0.0%"/>
    <numFmt numFmtId="172" formatCode="&quot;$&quot;#,##0.0000_);\(&quot;$&quot;#,##0.0000\)"/>
    <numFmt numFmtId="173" formatCode="#,##0_)_%;\(#,##0\)_%;"/>
    <numFmt numFmtId="174" formatCode="_._.* #,##0.0_)_%;_._.* \(#,##0.0\)_%"/>
    <numFmt numFmtId="175" formatCode="#,##0.0_)_%;\(#,##0.0\)_%;\ \ .0_)_%"/>
    <numFmt numFmtId="176" formatCode="_._.* #,##0.00_)_%;_._.* \(#,##0.00\)_%"/>
    <numFmt numFmtId="177" formatCode="#,##0.00_)_%;\(#,##0.00\)_%;\ \ .00_)_%"/>
    <numFmt numFmtId="178" formatCode="_._.* #,##0.000_)_%;_._.* \(#,##0.000\)_%"/>
    <numFmt numFmtId="179" formatCode="#,##0.000_)_%;\(#,##0.000\)_%;\ \ .000_)_%"/>
    <numFmt numFmtId="180" formatCode="_-* #,##0.00\ _л_в_-;\-* #,##0.00\ _л_в_-;_-* &quot;-&quot;??\ _л_в_-;_-@_-"/>
    <numFmt numFmtId="181" formatCode="#,##0.00000"/>
    <numFmt numFmtId="182" formatCode="000"/>
    <numFmt numFmtId="183" formatCode="_._.* \(#,##0\)_%;_._.* #,##0_)_%;_._.* 0_)_%;_._.@_)_%"/>
    <numFmt numFmtId="184" formatCode="_._.&quot;$&quot;* \(#,##0\)_%;_._.&quot;$&quot;* #,##0_)_%;_._.&quot;$&quot;* 0_)_%;_._.@_)_%"/>
    <numFmt numFmtId="185" formatCode="* \(#,##0\);* #,##0_);&quot;-&quot;??_);@"/>
    <numFmt numFmtId="186" formatCode="&quot;$&quot;* #,##0_)_%;&quot;$&quot;* \(#,##0\)_%;&quot;$&quot;* &quot;-&quot;??_)_%;@_)_%"/>
    <numFmt numFmtId="187" formatCode="_._.&quot;$&quot;* #,##0.0_)_%;_._.&quot;$&quot;* \(#,##0.0\)_%"/>
    <numFmt numFmtId="188" formatCode="&quot;$&quot;* #,##0.0_)_%;&quot;$&quot;* \(#,##0.0\)_%;&quot;$&quot;* \ .0_)_%"/>
    <numFmt numFmtId="189" formatCode="_._.&quot;$&quot;* #,##0.00_)_%;_._.&quot;$&quot;* \(#,##0.00\)_%"/>
    <numFmt numFmtId="190" formatCode="&quot;$&quot;* #,##0.00_)_%;&quot;$&quot;* \(#,##0.00\)_%;&quot;$&quot;* \ .00_)_%"/>
    <numFmt numFmtId="191" formatCode="_._.&quot;$&quot;* #,##0.000_)_%;_._.&quot;$&quot;* \(#,##0.000\)_%"/>
    <numFmt numFmtId="192" formatCode="&quot;$&quot;* #,##0.000_)_%;&quot;$&quot;* \(#,##0.000\)_%;&quot;$&quot;* \ .000_)_%"/>
    <numFmt numFmtId="193" formatCode="mmmm\ d\,\ yyyy"/>
    <numFmt numFmtId="194" formatCode="* #,##0_);* \(#,##0\);&quot;-&quot;??_);@"/>
    <numFmt numFmtId="195" formatCode="_-* #,##0.00\ _z_ł_-;\-* #,##0.00\ _z_ł_-;_-* &quot;-&quot;??\ _z_ł_-;_-@_-"/>
    <numFmt numFmtId="196" formatCode="_-* #,##0.00\ [$€-1]_-;\-* #,##0.00\ [$€-1]_-;_-* &quot;-&quot;??\ [$€-1]_-"/>
    <numFmt numFmtId="197" formatCode="0.000000"/>
    <numFmt numFmtId="198" formatCode="0.0;\(0.0\)"/>
    <numFmt numFmtId="199" formatCode="#,##0.0_);\(#,##0.0\)"/>
    <numFmt numFmtId="200" formatCode="0.00\ %"/>
    <numFmt numFmtId="201" formatCode="_(&quot;MT&quot;* #,##0.00_);\(&quot;MT&quot;* #,##0.00\)"/>
    <numFmt numFmtId="202" formatCode="General_)"/>
    <numFmt numFmtId="203" formatCode="###0;[Red]\(###0\)"/>
    <numFmt numFmtId="204" formatCode="0.00_)"/>
    <numFmt numFmtId="205" formatCode="0_)"/>
    <numFmt numFmtId="206" formatCode="_(* #,##0_);\(* #,##0\)"/>
    <numFmt numFmtId="207" formatCode="0_)%;\(0\)%"/>
    <numFmt numFmtId="208" formatCode="_._._(* 0_)%;_._.* \(0\)%"/>
    <numFmt numFmtId="209" formatCode="_(0_)%;\(0\)%"/>
    <numFmt numFmtId="210" formatCode="0%_);\(0%\)"/>
    <numFmt numFmtId="211" formatCode="_(0.0_)%;\(0.0\)%"/>
    <numFmt numFmtId="212" formatCode="_._._(* 0.0_)%;_._.* \(0.0\)%"/>
    <numFmt numFmtId="213" formatCode="_(0.00_)%;\(0.00\)%"/>
    <numFmt numFmtId="214" formatCode="_._._(* 0.00_)%;_._.* \(0.00\)%"/>
    <numFmt numFmtId="215" formatCode="_(0.000_)%;\(0.000\)%"/>
    <numFmt numFmtId="216" formatCode="_._._(* 0.000_)%;_._.* \(0.000\)%"/>
    <numFmt numFmtId="217" formatCode="mm/dd/yy"/>
    <numFmt numFmtId="218" formatCode="#,##0;\(#,##0\)"/>
    <numFmt numFmtId="219" formatCode="_-* #,##0&quot;р.&quot;_-;\-* #,##0&quot;р.&quot;_-;_-* &quot;-&quot;&quot;р.&quot;_-;_-@_-"/>
    <numFmt numFmtId="220" formatCode="_-* #,##0.00&quot;р.&quot;_-;\-* #,##0.00&quot;р.&quot;_-;_-* &quot;-&quot;??&quot;р.&quot;_-;_-@_-"/>
    <numFmt numFmtId="221" formatCode="_-* #,##0\ _р_._-;\-* #,##0\ _р_._-;_-* &quot;-&quot;\ _р_._-;_-@_-"/>
    <numFmt numFmtId="222" formatCode="_-* #,##0.00\ _р_._-;\-* #,##0.00\ _р_._-;_-* &quot;-&quot;??\ _р_._-;_-@_-"/>
    <numFmt numFmtId="223" formatCode="_-* #,##0_р_._-;\-* #,##0_р_._-;_-* &quot;-&quot;_р_._-;_-@_-"/>
    <numFmt numFmtId="224" formatCode="_-* #,##0.00_р_._-;\-* #,##0.00_р_._-;_-* &quot;-&quot;??_р_._-;_-@_-"/>
    <numFmt numFmtId="225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3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2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2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3" fontId="31" fillId="0" borderId="0" applyFill="0" applyBorder="0" applyProtection="0"/>
    <xf numFmtId="184" fontId="22" fillId="0" borderId="0" applyFont="0" applyFill="0" applyBorder="0" applyAlignment="0" applyProtection="0"/>
    <xf numFmtId="185" fontId="32" fillId="0" borderId="0" applyFill="0" applyBorder="0" applyProtection="0"/>
    <xf numFmtId="185" fontId="32" fillId="0" borderId="4" applyFill="0" applyProtection="0"/>
    <xf numFmtId="185" fontId="32" fillId="0" borderId="5" applyFill="0" applyProtection="0"/>
    <xf numFmtId="185" fontId="32" fillId="0" borderId="0" applyFill="0" applyBorder="0" applyProtection="0"/>
    <xf numFmtId="186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8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32" fillId="0" borderId="0" applyFill="0" applyBorder="0" applyProtection="0"/>
    <xf numFmtId="194" fontId="32" fillId="0" borderId="4" applyFill="0" applyProtection="0"/>
    <xf numFmtId="194" fontId="32" fillId="0" borderId="5" applyFill="0" applyProtection="0"/>
    <xf numFmtId="194" fontId="32" fillId="0" borderId="0" applyFill="0" applyBorder="0" applyProtection="0"/>
    <xf numFmtId="195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6" fontId="37" fillId="0" borderId="0" applyFont="0" applyFill="0" applyBorder="0" applyAlignment="0" applyProtection="0"/>
    <xf numFmtId="197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8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9" fontId="49" fillId="39" borderId="0"/>
    <xf numFmtId="200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9" fontId="52" fillId="40" borderId="0"/>
    <xf numFmtId="14" fontId="50" fillId="0" borderId="14">
      <alignment horizontal="center"/>
    </xf>
    <xf numFmtId="201" fontId="50" fillId="0" borderId="14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4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6" fontId="27" fillId="0" borderId="14"/>
    <xf numFmtId="206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7" fontId="19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3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3" fillId="0" borderId="0" applyFont="0" applyFill="0" applyBorder="0" applyAlignment="0" applyProtection="0"/>
    <xf numFmtId="216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7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8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1" fontId="90" fillId="0" borderId="0" applyFont="0" applyFill="0" applyBorder="0" applyAlignment="0" applyProtection="0"/>
    <xf numFmtId="222" fontId="90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5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9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9" fontId="107" fillId="46" borderId="31" xfId="231" applyNumberFormat="1" applyFont="1" applyFill="1" applyBorder="1" applyAlignment="1">
      <alignment vertical="center" wrapText="1"/>
    </xf>
    <xf numFmtId="169" fontId="107" fillId="36" borderId="32" xfId="231" applyNumberFormat="1" applyFont="1" applyFill="1" applyBorder="1" applyAlignment="1">
      <alignment horizontal="center"/>
    </xf>
    <xf numFmtId="169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9" fontId="107" fillId="46" borderId="37" xfId="231" applyNumberFormat="1" applyFont="1" applyFill="1" applyBorder="1" applyAlignment="1">
      <alignment vertical="center" wrapText="1"/>
    </xf>
    <xf numFmtId="169" fontId="107" fillId="44" borderId="38" xfId="231" applyNumberFormat="1" applyFont="1" applyFill="1" applyBorder="1"/>
    <xf numFmtId="169" fontId="107" fillId="0" borderId="39" xfId="231" applyNumberFormat="1" applyFont="1" applyFill="1" applyBorder="1" applyAlignment="1">
      <alignment vertical="center" wrapText="1"/>
    </xf>
    <xf numFmtId="169" fontId="107" fillId="46" borderId="38" xfId="231" applyNumberFormat="1" applyFont="1" applyFill="1" applyBorder="1" applyAlignment="1">
      <alignment wrapText="1"/>
    </xf>
    <xf numFmtId="169" fontId="107" fillId="46" borderId="40" xfId="231" applyNumberFormat="1" applyFont="1" applyFill="1" applyBorder="1" applyAlignment="1">
      <alignment wrapText="1"/>
    </xf>
    <xf numFmtId="169" fontId="107" fillId="46" borderId="39" xfId="231" applyNumberFormat="1" applyFont="1" applyFill="1" applyBorder="1" applyAlignment="1">
      <alignment wrapText="1"/>
    </xf>
    <xf numFmtId="169" fontId="107" fillId="0" borderId="38" xfId="231" applyNumberFormat="1" applyFont="1" applyBorder="1" applyAlignment="1" applyProtection="1">
      <alignment vertical="center" wrapText="1"/>
      <protection locked="0"/>
    </xf>
    <xf numFmtId="169" fontId="107" fillId="45" borderId="39" xfId="388" applyNumberFormat="1" applyFont="1" applyFill="1" applyBorder="1"/>
    <xf numFmtId="169" fontId="107" fillId="36" borderId="38" xfId="231" applyNumberFormat="1" applyFont="1" applyFill="1" applyBorder="1" applyAlignment="1">
      <alignment wrapText="1"/>
    </xf>
    <xf numFmtId="169" fontId="107" fillId="45" borderId="41" xfId="388" applyNumberFormat="1" applyFont="1" applyFill="1" applyBorder="1"/>
    <xf numFmtId="169" fontId="107" fillId="0" borderId="39" xfId="231" applyNumberFormat="1" applyFont="1" applyBorder="1" applyAlignment="1" applyProtection="1">
      <alignment vertical="center" wrapText="1"/>
      <protection locked="0"/>
    </xf>
    <xf numFmtId="169" fontId="107" fillId="46" borderId="42" xfId="231" applyNumberFormat="1" applyFont="1" applyFill="1" applyBorder="1" applyAlignment="1">
      <alignment vertical="center" wrapText="1"/>
    </xf>
    <xf numFmtId="169" fontId="107" fillId="45" borderId="40" xfId="388" applyNumberFormat="1" applyFont="1" applyFill="1" applyBorder="1"/>
    <xf numFmtId="169" fontId="107" fillId="46" borderId="38" xfId="231" applyNumberFormat="1" applyFont="1" applyFill="1" applyBorder="1" applyAlignment="1">
      <alignment vertical="center" wrapText="1"/>
    </xf>
    <xf numFmtId="169" fontId="107" fillId="0" borderId="40" xfId="231" applyNumberFormat="1" applyFont="1" applyFill="1" applyBorder="1" applyAlignment="1">
      <alignment vertical="center" wrapText="1"/>
    </xf>
    <xf numFmtId="169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9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9" fontId="109" fillId="47" borderId="40" xfId="231" applyNumberFormat="1" applyFont="1" applyFill="1" applyBorder="1" applyAlignment="1" applyProtection="1">
      <alignment vertical="center" wrapText="1"/>
      <protection locked="0"/>
    </xf>
    <xf numFmtId="169" fontId="109" fillId="47" borderId="32" xfId="231" applyNumberFormat="1" applyFont="1" applyFill="1" applyBorder="1" applyAlignment="1" applyProtection="1">
      <alignment vertical="center" wrapText="1"/>
      <protection locked="0"/>
    </xf>
    <xf numFmtId="169" fontId="109" fillId="47" borderId="39" xfId="231" applyNumberFormat="1" applyFont="1" applyFill="1" applyBorder="1" applyAlignment="1" applyProtection="1">
      <alignment vertical="center" wrapText="1"/>
      <protection locked="0"/>
    </xf>
    <xf numFmtId="169" fontId="109" fillId="47" borderId="43" xfId="231" applyNumberFormat="1" applyFont="1" applyFill="1" applyBorder="1" applyAlignment="1" applyProtection="1">
      <alignment vertical="center" wrapText="1"/>
      <protection locked="0"/>
    </xf>
    <xf numFmtId="169" fontId="109" fillId="47" borderId="42" xfId="231" applyNumberFormat="1" applyFont="1" applyFill="1" applyBorder="1" applyAlignment="1" applyProtection="1">
      <alignment vertical="center" wrapText="1"/>
      <protection locked="0"/>
    </xf>
    <xf numFmtId="169" fontId="109" fillId="47" borderId="44" xfId="231" applyNumberFormat="1" applyFont="1" applyFill="1" applyBorder="1" applyAlignment="1" applyProtection="1">
      <alignment vertical="center" wrapText="1"/>
      <protection locked="0"/>
    </xf>
    <xf numFmtId="169" fontId="107" fillId="46" borderId="44" xfId="231" applyNumberFormat="1" applyFont="1" applyFill="1" applyBorder="1" applyAlignment="1">
      <alignment vertical="center" wrapText="1"/>
    </xf>
    <xf numFmtId="169" fontId="109" fillId="47" borderId="25" xfId="231" applyNumberFormat="1" applyFont="1" applyFill="1" applyBorder="1" applyAlignment="1" applyProtection="1">
      <alignment vertical="center" wrapText="1"/>
      <protection locked="0"/>
    </xf>
    <xf numFmtId="169" fontId="107" fillId="46" borderId="36" xfId="231" applyNumberFormat="1" applyFont="1" applyFill="1" applyBorder="1" applyAlignment="1">
      <alignment vertical="center" wrapText="1"/>
    </xf>
    <xf numFmtId="169" fontId="107" fillId="36" borderId="30" xfId="231" applyNumberFormat="1" applyFont="1" applyFill="1" applyBorder="1" applyAlignment="1">
      <alignment horizontal="center"/>
    </xf>
    <xf numFmtId="169" fontId="107" fillId="45" borderId="3" xfId="388" applyNumberFormat="1" applyFont="1" applyFill="1" applyBorder="1" applyAlignment="1">
      <alignment horizontal="center"/>
    </xf>
    <xf numFmtId="169" fontId="107" fillId="45" borderId="13" xfId="388" applyNumberFormat="1" applyFont="1" applyFill="1" applyBorder="1" applyAlignment="1">
      <alignment horizontal="center"/>
    </xf>
    <xf numFmtId="169" fontId="107" fillId="45" borderId="45" xfId="388" applyNumberFormat="1" applyFont="1" applyFill="1" applyBorder="1" applyAlignment="1">
      <alignment horizontal="center"/>
    </xf>
    <xf numFmtId="169" fontId="107" fillId="45" borderId="3" xfId="388" applyNumberFormat="1" applyFont="1" applyFill="1" applyBorder="1" applyAlignment="1"/>
    <xf numFmtId="169" fontId="107" fillId="45" borderId="13" xfId="388" applyNumberFormat="1" applyFont="1" applyFill="1" applyBorder="1" applyAlignment="1"/>
    <xf numFmtId="169" fontId="107" fillId="45" borderId="45" xfId="388" applyNumberFormat="1" applyFont="1" applyFill="1" applyBorder="1" applyAlignment="1"/>
    <xf numFmtId="169" fontId="107" fillId="0" borderId="45" xfId="231" applyNumberFormat="1" applyFont="1" applyBorder="1" applyAlignment="1" applyProtection="1">
      <alignment vertical="center"/>
      <protection locked="0"/>
    </xf>
    <xf numFmtId="169" fontId="107" fillId="0" borderId="13" xfId="231" applyNumberFormat="1" applyFont="1" applyBorder="1" applyAlignment="1" applyProtection="1">
      <alignment vertical="center"/>
      <protection locked="0"/>
    </xf>
    <xf numFmtId="169" fontId="107" fillId="0" borderId="3" xfId="231" applyNumberFormat="1" applyFont="1" applyFill="1" applyBorder="1" applyAlignment="1">
      <alignment vertical="center"/>
    </xf>
    <xf numFmtId="169" fontId="107" fillId="46" borderId="32" xfId="231" applyNumberFormat="1" applyFont="1" applyFill="1" applyBorder="1" applyAlignment="1"/>
    <xf numFmtId="169" fontId="107" fillId="44" borderId="32" xfId="231" applyNumberFormat="1" applyFont="1" applyFill="1" applyBorder="1" applyAlignment="1"/>
    <xf numFmtId="169" fontId="107" fillId="46" borderId="45" xfId="231" applyNumberFormat="1" applyFont="1" applyFill="1" applyBorder="1" applyAlignment="1"/>
    <xf numFmtId="169" fontId="107" fillId="46" borderId="3" xfId="231" applyNumberFormat="1" applyFont="1" applyFill="1" applyBorder="1" applyAlignment="1"/>
    <xf numFmtId="169" fontId="107" fillId="0" borderId="32" xfId="231" applyNumberFormat="1" applyFont="1" applyBorder="1" applyAlignment="1" applyProtection="1">
      <alignment vertical="center"/>
      <protection locked="0"/>
    </xf>
    <xf numFmtId="169" fontId="107" fillId="36" borderId="32" xfId="231" applyNumberFormat="1" applyFont="1" applyFill="1" applyBorder="1" applyAlignment="1"/>
    <xf numFmtId="169" fontId="107" fillId="0" borderId="3" xfId="231" applyNumberFormat="1" applyFont="1" applyBorder="1" applyAlignment="1" applyProtection="1">
      <alignment vertical="center"/>
      <protection locked="0"/>
    </xf>
    <xf numFmtId="169" fontId="107" fillId="46" borderId="31" xfId="231" applyNumberFormat="1" applyFont="1" applyFill="1" applyBorder="1" applyAlignment="1">
      <alignment vertical="center"/>
    </xf>
    <xf numFmtId="169" fontId="107" fillId="46" borderId="32" xfId="231" applyNumberFormat="1" applyFont="1" applyFill="1" applyBorder="1" applyAlignment="1">
      <alignment vertical="center"/>
    </xf>
    <xf numFmtId="169" fontId="107" fillId="0" borderId="45" xfId="231" applyNumberFormat="1" applyFont="1" applyFill="1" applyBorder="1" applyAlignment="1">
      <alignment vertical="center"/>
    </xf>
    <xf numFmtId="169" fontId="107" fillId="44" borderId="32" xfId="231" applyNumberFormat="1" applyFont="1" applyFill="1" applyBorder="1" applyAlignment="1">
      <alignment horizontal="center"/>
    </xf>
    <xf numFmtId="169" fontId="107" fillId="0" borderId="45" xfId="231" applyNumberFormat="1" applyFont="1" applyBorder="1" applyAlignment="1" applyProtection="1">
      <alignment horizontal="center" vertical="center"/>
      <protection locked="0"/>
    </xf>
    <xf numFmtId="169" fontId="107" fillId="0" borderId="13" xfId="231" applyNumberFormat="1" applyFont="1" applyBorder="1" applyAlignment="1" applyProtection="1">
      <alignment horizontal="center" vertical="center"/>
      <protection locked="0"/>
    </xf>
    <xf numFmtId="169" fontId="107" fillId="0" borderId="3" xfId="231" applyNumberFormat="1" applyFont="1" applyFill="1" applyBorder="1" applyAlignment="1">
      <alignment horizontal="center" vertical="center"/>
    </xf>
    <xf numFmtId="169" fontId="107" fillId="46" borderId="32" xfId="231" applyNumberFormat="1" applyFont="1" applyFill="1" applyBorder="1" applyAlignment="1">
      <alignment horizontal="center"/>
    </xf>
    <xf numFmtId="169" fontId="107" fillId="46" borderId="45" xfId="231" applyNumberFormat="1" applyFont="1" applyFill="1" applyBorder="1" applyAlignment="1">
      <alignment horizontal="center"/>
    </xf>
    <xf numFmtId="169" fontId="107" fillId="46" borderId="3" xfId="231" applyNumberFormat="1" applyFont="1" applyFill="1" applyBorder="1" applyAlignment="1">
      <alignment horizontal="center"/>
    </xf>
    <xf numFmtId="169" fontId="107" fillId="0" borderId="32" xfId="231" applyNumberFormat="1" applyFont="1" applyBorder="1" applyAlignment="1" applyProtection="1">
      <alignment horizontal="center" vertical="center"/>
      <protection locked="0"/>
    </xf>
    <xf numFmtId="169" fontId="107" fillId="0" borderId="3" xfId="231" applyNumberFormat="1" applyFont="1" applyBorder="1" applyAlignment="1" applyProtection="1">
      <alignment horizontal="center" vertical="center"/>
      <protection locked="0"/>
    </xf>
    <xf numFmtId="169" fontId="107" fillId="46" borderId="31" xfId="231" applyNumberFormat="1" applyFont="1" applyFill="1" applyBorder="1" applyAlignment="1">
      <alignment horizontal="center" vertical="center"/>
    </xf>
    <xf numFmtId="169" fontId="107" fillId="46" borderId="32" xfId="231" applyNumberFormat="1" applyFont="1" applyFill="1" applyBorder="1" applyAlignment="1">
      <alignment horizontal="center" vertical="center"/>
    </xf>
    <xf numFmtId="169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9" fontId="107" fillId="44" borderId="30" xfId="231" applyNumberFormat="1" applyFont="1" applyFill="1" applyBorder="1"/>
    <xf numFmtId="169" fontId="107" fillId="44" borderId="32" xfId="231" applyNumberFormat="1" applyFont="1" applyFill="1" applyBorder="1"/>
    <xf numFmtId="169" fontId="107" fillId="44" borderId="26" xfId="231" applyNumberFormat="1" applyFont="1" applyFill="1" applyBorder="1"/>
    <xf numFmtId="169" fontId="107" fillId="0" borderId="33" xfId="231" applyNumberFormat="1" applyFont="1" applyBorder="1" applyAlignment="1" applyProtection="1">
      <alignment vertical="center" wrapText="1"/>
      <protection locked="0"/>
    </xf>
    <xf numFmtId="169" fontId="107" fillId="0" borderId="45" xfId="231" applyNumberFormat="1" applyFont="1" applyBorder="1" applyAlignment="1" applyProtection="1">
      <alignment vertical="center" wrapText="1"/>
      <protection locked="0"/>
    </xf>
    <xf numFmtId="169" fontId="107" fillId="0" borderId="27" xfId="231" applyNumberFormat="1" applyFont="1" applyBorder="1" applyAlignment="1" applyProtection="1">
      <alignment vertical="center" wrapText="1"/>
      <protection locked="0"/>
    </xf>
    <xf numFmtId="169" fontId="107" fillId="0" borderId="34" xfId="231" applyNumberFormat="1" applyFont="1" applyBorder="1" applyAlignment="1" applyProtection="1">
      <alignment vertical="center" wrapText="1"/>
      <protection locked="0"/>
    </xf>
    <xf numFmtId="169" fontId="107" fillId="0" borderId="13" xfId="231" applyNumberFormat="1" applyFont="1" applyBorder="1" applyAlignment="1" applyProtection="1">
      <alignment vertical="center" wrapText="1"/>
      <protection locked="0"/>
    </xf>
    <xf numFmtId="169" fontId="107" fillId="0" borderId="28" xfId="231" applyNumberFormat="1" applyFont="1" applyBorder="1" applyAlignment="1" applyProtection="1">
      <alignment vertical="center" wrapText="1"/>
      <protection locked="0"/>
    </xf>
    <xf numFmtId="169" fontId="107" fillId="0" borderId="35" xfId="231" applyNumberFormat="1" applyFont="1" applyFill="1" applyBorder="1" applyAlignment="1">
      <alignment vertical="center" wrapText="1"/>
    </xf>
    <xf numFmtId="169" fontId="107" fillId="0" borderId="3" xfId="231" applyNumberFormat="1" applyFont="1" applyFill="1" applyBorder="1" applyAlignment="1">
      <alignment vertical="center" wrapText="1"/>
    </xf>
    <xf numFmtId="169" fontId="107" fillId="0" borderId="29" xfId="231" applyNumberFormat="1" applyFont="1" applyFill="1" applyBorder="1" applyAlignment="1">
      <alignment vertical="center" wrapText="1"/>
    </xf>
    <xf numFmtId="169" fontId="107" fillId="46" borderId="30" xfId="231" applyNumberFormat="1" applyFont="1" applyFill="1" applyBorder="1" applyAlignment="1">
      <alignment wrapText="1"/>
    </xf>
    <xf numFmtId="169" fontId="107" fillId="46" borderId="32" xfId="231" applyNumberFormat="1" applyFont="1" applyFill="1" applyBorder="1" applyAlignment="1">
      <alignment wrapText="1"/>
    </xf>
    <xf numFmtId="169" fontId="107" fillId="46" borderId="26" xfId="231" applyNumberFormat="1" applyFont="1" applyFill="1" applyBorder="1" applyAlignment="1">
      <alignment wrapText="1"/>
    </xf>
    <xf numFmtId="169" fontId="107" fillId="46" borderId="33" xfId="231" applyNumberFormat="1" applyFont="1" applyFill="1" applyBorder="1" applyAlignment="1">
      <alignment wrapText="1"/>
    </xf>
    <xf numFmtId="169" fontId="107" fillId="46" borderId="45" xfId="231" applyNumberFormat="1" applyFont="1" applyFill="1" applyBorder="1" applyAlignment="1">
      <alignment wrapText="1"/>
    </xf>
    <xf numFmtId="169" fontId="107" fillId="46" borderId="27" xfId="231" applyNumberFormat="1" applyFont="1" applyFill="1" applyBorder="1" applyAlignment="1">
      <alignment wrapText="1"/>
    </xf>
    <xf numFmtId="169" fontId="107" fillId="46" borderId="35" xfId="231" applyNumberFormat="1" applyFont="1" applyFill="1" applyBorder="1" applyAlignment="1">
      <alignment wrapText="1"/>
    </xf>
    <xf numFmtId="169" fontId="107" fillId="46" borderId="3" xfId="231" applyNumberFormat="1" applyFont="1" applyFill="1" applyBorder="1" applyAlignment="1">
      <alignment wrapText="1"/>
    </xf>
    <xf numFmtId="169" fontId="107" fillId="46" borderId="29" xfId="231" applyNumberFormat="1" applyFont="1" applyFill="1" applyBorder="1" applyAlignment="1">
      <alignment wrapText="1"/>
    </xf>
    <xf numFmtId="169" fontId="107" fillId="0" borderId="30" xfId="231" applyNumberFormat="1" applyFont="1" applyBorder="1" applyAlignment="1" applyProtection="1">
      <alignment vertical="center" wrapText="1"/>
      <protection locked="0"/>
    </xf>
    <xf numFmtId="169" fontId="107" fillId="0" borderId="32" xfId="231" applyNumberFormat="1" applyFont="1" applyBorder="1" applyAlignment="1" applyProtection="1">
      <alignment vertical="center" wrapText="1"/>
      <protection locked="0"/>
    </xf>
    <xf numFmtId="169" fontId="107" fillId="0" borderId="26" xfId="231" applyNumberFormat="1" applyFont="1" applyBorder="1" applyAlignment="1" applyProtection="1">
      <alignment vertical="center" wrapText="1"/>
      <protection locked="0"/>
    </xf>
    <xf numFmtId="169" fontId="107" fillId="36" borderId="30" xfId="231" applyNumberFormat="1" applyFont="1" applyFill="1" applyBorder="1" applyAlignment="1">
      <alignment wrapText="1"/>
    </xf>
    <xf numFmtId="169" fontId="107" fillId="36" borderId="32" xfId="231" applyNumberFormat="1" applyFont="1" applyFill="1" applyBorder="1" applyAlignment="1">
      <alignment wrapText="1"/>
    </xf>
    <xf numFmtId="169" fontId="107" fillId="36" borderId="26" xfId="231" applyNumberFormat="1" applyFont="1" applyFill="1" applyBorder="1" applyAlignment="1">
      <alignment wrapText="1"/>
    </xf>
    <xf numFmtId="169" fontId="107" fillId="46" borderId="30" xfId="231" applyNumberFormat="1" applyFont="1" applyFill="1" applyBorder="1" applyAlignment="1">
      <alignment vertical="center" wrapText="1"/>
    </xf>
    <xf numFmtId="169" fontId="107" fillId="46" borderId="32" xfId="231" applyNumberFormat="1" applyFont="1" applyFill="1" applyBorder="1" applyAlignment="1">
      <alignment vertical="center" wrapText="1"/>
    </xf>
    <xf numFmtId="169" fontId="107" fillId="46" borderId="26" xfId="231" applyNumberFormat="1" applyFont="1" applyFill="1" applyBorder="1" applyAlignment="1">
      <alignment vertical="center" wrapText="1"/>
    </xf>
    <xf numFmtId="169" fontId="107" fillId="0" borderId="3" xfId="231" applyNumberFormat="1" applyFont="1" applyBorder="1" applyAlignment="1" applyProtection="1">
      <alignment vertical="center" wrapText="1"/>
      <protection locked="0"/>
    </xf>
    <xf numFmtId="169" fontId="107" fillId="0" borderId="29" xfId="231" applyNumberFormat="1" applyFont="1" applyBorder="1" applyAlignment="1" applyProtection="1">
      <alignment vertical="center" wrapText="1"/>
      <protection locked="0"/>
    </xf>
    <xf numFmtId="169" fontId="107" fillId="0" borderId="33" xfId="231" applyNumberFormat="1" applyFont="1" applyFill="1" applyBorder="1" applyAlignment="1">
      <alignment vertical="center" wrapText="1"/>
    </xf>
    <xf numFmtId="169" fontId="107" fillId="0" borderId="45" xfId="231" applyNumberFormat="1" applyFont="1" applyFill="1" applyBorder="1" applyAlignment="1">
      <alignment vertical="center" wrapText="1"/>
    </xf>
    <xf numFmtId="169" fontId="107" fillId="0" borderId="27" xfId="231" applyNumberFormat="1" applyFont="1" applyFill="1" applyBorder="1" applyAlignment="1">
      <alignment vertical="center" wrapText="1"/>
    </xf>
    <xf numFmtId="169" fontId="107" fillId="0" borderId="35" xfId="231" applyNumberFormat="1" applyFont="1" applyBorder="1" applyAlignment="1" applyProtection="1">
      <alignment vertical="center" wrapText="1"/>
      <protection locked="0"/>
    </xf>
    <xf numFmtId="169" fontId="107" fillId="0" borderId="40" xfId="231" applyNumberFormat="1" applyFont="1" applyBorder="1" applyAlignment="1" applyProtection="1">
      <alignment vertical="center" wrapText="1"/>
      <protection locked="0"/>
    </xf>
    <xf numFmtId="169" fontId="107" fillId="0" borderId="41" xfId="231" applyNumberFormat="1" applyFont="1" applyBorder="1" applyAlignment="1" applyProtection="1">
      <alignment vertical="center" wrapText="1"/>
      <protection locked="0"/>
    </xf>
    <xf numFmtId="169" fontId="109" fillId="47" borderId="41" xfId="231" applyNumberFormat="1" applyFont="1" applyFill="1" applyBorder="1" applyAlignment="1" applyProtection="1">
      <alignment vertical="center" wrapText="1"/>
      <protection locked="0"/>
    </xf>
    <xf numFmtId="169" fontId="107" fillId="45" borderId="34" xfId="388" applyNumberFormat="1" applyFont="1" applyFill="1" applyBorder="1"/>
    <xf numFmtId="169" fontId="107" fillId="45" borderId="13" xfId="388" applyNumberFormat="1" applyFont="1" applyFill="1" applyBorder="1"/>
    <xf numFmtId="169" fontId="107" fillId="45" borderId="28" xfId="388" applyNumberFormat="1" applyFont="1" applyFill="1" applyBorder="1"/>
    <xf numFmtId="169" fontId="107" fillId="45" borderId="33" xfId="388" applyNumberFormat="1" applyFont="1" applyFill="1" applyBorder="1"/>
    <xf numFmtId="169" fontId="107" fillId="45" borderId="45" xfId="388" applyNumberFormat="1" applyFont="1" applyFill="1" applyBorder="1"/>
    <xf numFmtId="169" fontId="107" fillId="45" borderId="27" xfId="388" applyNumberFormat="1" applyFont="1" applyFill="1" applyBorder="1"/>
    <xf numFmtId="169" fontId="107" fillId="45" borderId="35" xfId="388" applyNumberFormat="1" applyFont="1" applyFill="1" applyBorder="1"/>
    <xf numFmtId="169" fontId="107" fillId="45" borderId="3" xfId="388" applyNumberFormat="1" applyFont="1" applyFill="1" applyBorder="1"/>
    <xf numFmtId="169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9" fontId="4" fillId="36" borderId="53" xfId="145" applyNumberFormat="1" applyFont="1" applyFill="1" applyBorder="1" applyAlignment="1">
      <alignment horizontal="right" vertical="center"/>
    </xf>
    <xf numFmtId="169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9" fontId="4" fillId="36" borderId="57" xfId="145" applyNumberFormat="1" applyFont="1" applyFill="1" applyBorder="1" applyAlignment="1">
      <alignment horizontal="right" vertical="center"/>
    </xf>
    <xf numFmtId="169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9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166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9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9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9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9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9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9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9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9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9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E14" sqref="E14"/>
    </sheetView>
  </sheetViews>
  <sheetFormatPr defaultRowHeight="15"/>
  <cols>
    <col min="1" max="1" width="2" style="138" customWidth="1"/>
    <col min="2" max="2" width="11" style="138" customWidth="1"/>
    <col min="3" max="3" width="5.140625" style="138" customWidth="1"/>
    <col min="4" max="4" width="73.7109375" style="138" customWidth="1"/>
    <col min="5" max="5" width="17.42578125" style="138" customWidth="1"/>
    <col min="6" max="6" width="12.85546875" style="138" customWidth="1"/>
    <col min="7" max="7" width="9.140625" style="138" customWidth="1"/>
    <col min="8" max="16384" width="9.140625" style="138"/>
  </cols>
  <sheetData>
    <row r="2" spans="2:5" s="237" customFormat="1">
      <c r="B2" s="242" t="s">
        <v>84</v>
      </c>
      <c r="C2" s="242"/>
      <c r="D2" s="233" t="s">
        <v>244</v>
      </c>
      <c r="E2" s="238" t="s">
        <v>238</v>
      </c>
    </row>
    <row r="3" spans="2:5" s="237" customFormat="1">
      <c r="B3" s="243" t="s">
        <v>245</v>
      </c>
      <c r="C3" s="243"/>
      <c r="D3" s="243"/>
      <c r="E3" s="243"/>
    </row>
    <row r="4" spans="2:5">
      <c r="B4" s="139"/>
      <c r="C4" s="139"/>
    </row>
    <row r="5" spans="2:5" ht="18" customHeight="1">
      <c r="B5" s="140"/>
      <c r="C5" s="244" t="s">
        <v>85</v>
      </c>
      <c r="D5" s="245"/>
      <c r="E5" s="245"/>
    </row>
    <row r="6" spans="2:5" ht="15.75" thickBot="1">
      <c r="E6" s="188" t="s">
        <v>86</v>
      </c>
    </row>
    <row r="7" spans="2:5" s="146" customFormat="1" ht="30.75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5.75" thickBot="1">
      <c r="C9" s="240" t="s">
        <v>90</v>
      </c>
      <c r="D9" s="240"/>
      <c r="E9" s="240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1599066.6900000004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25610157.210000001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862394.25</v>
      </c>
    </row>
    <row r="14" spans="2:5" s="156" customFormat="1" ht="30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42508455.700000003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7236930.1600000001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0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14338.112499999997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10728728.658216888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14317946.424811957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715031.45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3671665.34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206549.21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1340226.4099999997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7259954.0600000005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116071443.67552885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5.75" thickBot="1">
      <c r="B30" s="170"/>
      <c r="C30" s="240" t="s">
        <v>128</v>
      </c>
      <c r="D30" s="240"/>
      <c r="E30" s="240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61063888.89869117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6823490.370000002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1180941.4520399999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0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2714082.63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1916129.58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23189.99999998961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4620091.2418999998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78341814.172631145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5.75" thickBot="1">
      <c r="B43" s="180"/>
      <c r="C43" s="240" t="s">
        <v>151</v>
      </c>
      <c r="D43" s="240"/>
      <c r="E43" s="240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32029431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5031156.2776769008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-1690449.6809000082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2359491.69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37729629.286776893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116071443.45940804</v>
      </c>
    </row>
    <row r="52" spans="2:5" s="187" customFormat="1"/>
    <row r="53" spans="2:5" s="187" customFormat="1"/>
    <row r="54" spans="2:5">
      <c r="C54" s="241"/>
      <c r="D54" s="241"/>
      <c r="E54" s="241"/>
    </row>
    <row r="55" spans="2:5">
      <c r="C55" s="239"/>
      <c r="D55" s="239"/>
      <c r="E55" s="239"/>
    </row>
    <row r="56" spans="2:5">
      <c r="C56" s="241"/>
      <c r="D56" s="241"/>
      <c r="E56" s="241"/>
    </row>
    <row r="57" spans="2:5">
      <c r="C57" s="239"/>
      <c r="D57" s="239"/>
      <c r="E57" s="239"/>
    </row>
    <row r="58" spans="2:5" ht="15" customHeight="1">
      <c r="C58" s="241"/>
      <c r="D58" s="241"/>
      <c r="E58" s="241"/>
    </row>
    <row r="59" spans="2:5">
      <c r="C59" s="239"/>
      <c r="D59" s="239"/>
      <c r="E59" s="239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55" activePane="bottomLeft" state="frozen"/>
      <selection activeCell="C120" sqref="C120"/>
      <selection pane="bottomLeft" activeCell="B2" sqref="B2:E2"/>
    </sheetView>
  </sheetViews>
  <sheetFormatPr defaultRowHeight="15"/>
  <cols>
    <col min="1" max="1" width="2" style="150" customWidth="1"/>
    <col min="2" max="2" width="11" style="150" customWidth="1"/>
    <col min="3" max="3" width="5.85546875" style="150" customWidth="1"/>
    <col min="4" max="4" width="81.7109375" style="150" customWidth="1"/>
    <col min="5" max="5" width="15.7109375" style="150" customWidth="1"/>
    <col min="6" max="16384" width="9.140625" style="150"/>
  </cols>
  <sheetData>
    <row r="1" spans="2:5" ht="15" customHeight="1">
      <c r="B1" s="248" t="s">
        <v>84</v>
      </c>
      <c r="C1" s="248"/>
      <c r="D1" s="189" t="s">
        <v>244</v>
      </c>
      <c r="E1" s="234" t="s">
        <v>239</v>
      </c>
    </row>
    <row r="2" spans="2:5" ht="15" customHeight="1">
      <c r="B2" s="248" t="s">
        <v>246</v>
      </c>
      <c r="C2" s="248"/>
      <c r="D2" s="248"/>
      <c r="E2" s="248"/>
    </row>
    <row r="3" spans="2:5" ht="15" customHeight="1"/>
    <row r="4" spans="2:5" s="190" customFormat="1" ht="12.75" customHeight="1">
      <c r="D4" s="249" t="s">
        <v>168</v>
      </c>
      <c r="E4" s="249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6" t="s">
        <v>169</v>
      </c>
      <c r="D8" s="246"/>
      <c r="E8" s="246"/>
    </row>
    <row r="9" spans="2:5" ht="15" customHeight="1">
      <c r="B9" s="196" t="s">
        <v>91</v>
      </c>
      <c r="C9" s="197">
        <v>1</v>
      </c>
      <c r="D9" s="198" t="s">
        <v>170</v>
      </c>
      <c r="E9" s="199">
        <v>53268187.038481399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9273897.6635192856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9393676.8429370522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1402003.8827237133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36002616.414748773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35942470.049999997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7106148.0100000007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-4569840.3199999956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-4018260.3100000033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658506.70199999982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27626235.328000002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655844.93200000003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9032226.0187487714</v>
      </c>
    </row>
    <row r="23" spans="2:8" ht="9" customHeight="1">
      <c r="C23" s="171"/>
      <c r="D23" s="210"/>
      <c r="E23" s="173"/>
    </row>
    <row r="24" spans="2:8" ht="15" customHeight="1" thickBot="1">
      <c r="C24" s="246" t="s">
        <v>184</v>
      </c>
      <c r="D24" s="246"/>
      <c r="E24" s="246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1287569.7985109999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85060.681114899999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-4159.6963464284781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-50761.806278328411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1155907.0074642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532335.73999999987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106341.42000000003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-70513.249999999971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1383.5999999999985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354097.46999999986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-10597.672000000035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791211.86546420015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9823437.8842129707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6" t="s">
        <v>195</v>
      </c>
      <c r="E45" s="246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6" t="s">
        <v>200</v>
      </c>
      <c r="D51" s="246"/>
      <c r="E51" s="246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651469.85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2444.0500000000002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195212.37750000006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9840.1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858966.37750000006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7" t="s">
        <v>216</v>
      </c>
      <c r="D63" s="247"/>
      <c r="E63" s="247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8556344.3499999978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4968823.2299999995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18443.821899999999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430130.82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0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1600888.1714999995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-1690449.7886870273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0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-1690449.7886870273</v>
      </c>
    </row>
    <row r="75" spans="2:5">
      <c r="D75" s="231"/>
    </row>
    <row r="76" spans="2:5">
      <c r="C76" s="241"/>
      <c r="D76" s="241"/>
      <c r="E76" s="241"/>
    </row>
    <row r="77" spans="2:5">
      <c r="C77" s="239"/>
      <c r="D77" s="239"/>
      <c r="E77" s="239"/>
    </row>
    <row r="78" spans="2:5">
      <c r="C78" s="241"/>
      <c r="D78" s="241"/>
      <c r="E78" s="241"/>
    </row>
    <row r="79" spans="2:5">
      <c r="C79" s="239"/>
      <c r="D79" s="239"/>
      <c r="E79" s="239"/>
    </row>
    <row r="80" spans="2:5">
      <c r="C80" s="241"/>
      <c r="D80" s="241"/>
      <c r="E80" s="241"/>
    </row>
    <row r="81" spans="3:5">
      <c r="C81" s="239"/>
      <c r="D81" s="239"/>
      <c r="E81" s="239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zoomScale="85" zoomScaleNormal="85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sqref="A1:B1"/>
    </sheetView>
  </sheetViews>
  <sheetFormatPr defaultRowHeight="15"/>
  <cols>
    <col min="1" max="1" width="5.85546875" style="5" customWidth="1"/>
    <col min="2" max="2" width="49.5703125" style="5" customWidth="1"/>
    <col min="3" max="6" width="11.5703125" style="5" customWidth="1"/>
    <col min="7" max="7" width="13.28515625" style="5" customWidth="1"/>
    <col min="8" max="8" width="19.140625" style="5" customWidth="1"/>
    <col min="9" max="9" width="12.140625" style="5" customWidth="1"/>
    <col min="10" max="10" width="10.28515625" style="5" customWidth="1"/>
    <col min="11" max="14" width="11.42578125" style="5" customWidth="1"/>
    <col min="15" max="15" width="12.140625" style="5" customWidth="1"/>
    <col min="16" max="16" width="11.28515625" style="5" customWidth="1"/>
    <col min="17" max="17" width="10.28515625" style="5" customWidth="1"/>
    <col min="18" max="25" width="10.7109375" style="5" customWidth="1"/>
    <col min="26" max="27" width="11.425781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50" t="s">
        <v>237</v>
      </c>
      <c r="B1" s="25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5" t="s">
        <v>82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C6" s="267" t="s">
        <v>83</v>
      </c>
      <c r="AD6" s="267"/>
      <c r="AE6" s="267"/>
      <c r="AF6" s="267"/>
      <c r="AG6" s="267"/>
      <c r="AH6" s="267"/>
      <c r="AI6" s="267"/>
      <c r="AJ6" s="267"/>
      <c r="AK6" s="267"/>
      <c r="AL6" s="267"/>
    </row>
    <row r="7" spans="1:38" ht="15.75" customHeight="1" thickBot="1">
      <c r="A7" s="137"/>
      <c r="B7" s="13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1" customFormat="1" ht="89.25" customHeight="1">
      <c r="A8" s="251" t="s">
        <v>23</v>
      </c>
      <c r="B8" s="254" t="s">
        <v>70</v>
      </c>
      <c r="C8" s="259" t="s">
        <v>22</v>
      </c>
      <c r="D8" s="260"/>
      <c r="E8" s="260"/>
      <c r="F8" s="260"/>
      <c r="G8" s="260"/>
      <c r="H8" s="271" t="s">
        <v>240</v>
      </c>
      <c r="I8" s="260" t="s">
        <v>71</v>
      </c>
      <c r="J8" s="260"/>
      <c r="K8" s="260" t="s">
        <v>72</v>
      </c>
      <c r="L8" s="260"/>
      <c r="M8" s="260"/>
      <c r="N8" s="260"/>
      <c r="O8" s="260"/>
      <c r="P8" s="260" t="s">
        <v>73</v>
      </c>
      <c r="Q8" s="260"/>
      <c r="R8" s="260" t="s">
        <v>74</v>
      </c>
      <c r="S8" s="260"/>
      <c r="T8" s="260"/>
      <c r="U8" s="260"/>
      <c r="V8" s="260"/>
      <c r="W8" s="260"/>
      <c r="X8" s="260"/>
      <c r="Y8" s="260"/>
      <c r="Z8" s="260" t="s">
        <v>77</v>
      </c>
      <c r="AA8" s="254"/>
      <c r="AC8" s="274" t="s">
        <v>71</v>
      </c>
      <c r="AD8" s="260"/>
      <c r="AE8" s="260" t="s">
        <v>72</v>
      </c>
      <c r="AF8" s="260"/>
      <c r="AG8" s="260" t="s">
        <v>78</v>
      </c>
      <c r="AH8" s="260"/>
      <c r="AI8" s="260" t="s">
        <v>79</v>
      </c>
      <c r="AJ8" s="260"/>
      <c r="AK8" s="260" t="s">
        <v>77</v>
      </c>
      <c r="AL8" s="254"/>
    </row>
    <row r="9" spans="1:38" s="1" customFormat="1" ht="50.25" customHeight="1">
      <c r="A9" s="252"/>
      <c r="B9" s="255"/>
      <c r="C9" s="257" t="s">
        <v>15</v>
      </c>
      <c r="D9" s="258"/>
      <c r="E9" s="258"/>
      <c r="F9" s="258"/>
      <c r="G9" s="12" t="s">
        <v>16</v>
      </c>
      <c r="H9" s="272"/>
      <c r="I9" s="261" t="s">
        <v>0</v>
      </c>
      <c r="J9" s="261" t="s">
        <v>1</v>
      </c>
      <c r="K9" s="258" t="s">
        <v>0</v>
      </c>
      <c r="L9" s="258"/>
      <c r="M9" s="258"/>
      <c r="N9" s="258"/>
      <c r="O9" s="12" t="s">
        <v>1</v>
      </c>
      <c r="P9" s="261" t="s">
        <v>80</v>
      </c>
      <c r="Q9" s="261" t="s">
        <v>81</v>
      </c>
      <c r="R9" s="258" t="s">
        <v>75</v>
      </c>
      <c r="S9" s="258"/>
      <c r="T9" s="258"/>
      <c r="U9" s="258"/>
      <c r="V9" s="258" t="s">
        <v>76</v>
      </c>
      <c r="W9" s="258"/>
      <c r="X9" s="258"/>
      <c r="Y9" s="258"/>
      <c r="Z9" s="261" t="s">
        <v>17</v>
      </c>
      <c r="AA9" s="269" t="s">
        <v>18</v>
      </c>
      <c r="AC9" s="275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69" t="s">
        <v>18</v>
      </c>
    </row>
    <row r="10" spans="1:38" s="1" customFormat="1" ht="102.75" customHeight="1" thickBot="1">
      <c r="A10" s="253"/>
      <c r="B10" s="256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3"/>
      <c r="I10" s="262"/>
      <c r="J10" s="26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2"/>
      <c r="Q10" s="26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2"/>
      <c r="AA10" s="270"/>
      <c r="AC10" s="276"/>
      <c r="AD10" s="262"/>
      <c r="AE10" s="262"/>
      <c r="AF10" s="262"/>
      <c r="AG10" s="262"/>
      <c r="AH10" s="262"/>
      <c r="AI10" s="262"/>
      <c r="AJ10" s="262"/>
      <c r="AK10" s="262"/>
      <c r="AL10" s="270"/>
    </row>
    <row r="11" spans="1:38" s="1" customFormat="1" ht="24.95" customHeight="1" thickBot="1">
      <c r="A11" s="13" t="s">
        <v>24</v>
      </c>
      <c r="B11" s="3" t="s">
        <v>25</v>
      </c>
      <c r="C11" s="24">
        <f t="shared" ref="C11:AL11" si="0">SUM(C12:C15)</f>
        <v>38907</v>
      </c>
      <c r="D11" s="90">
        <f t="shared" si="0"/>
        <v>3887</v>
      </c>
      <c r="E11" s="90">
        <f t="shared" si="0"/>
        <v>3271</v>
      </c>
      <c r="F11" s="90">
        <f t="shared" si="0"/>
        <v>46065</v>
      </c>
      <c r="G11" s="90">
        <f t="shared" si="0"/>
        <v>59588</v>
      </c>
      <c r="H11" s="47"/>
      <c r="I11" s="90">
        <f t="shared" si="0"/>
        <v>1368430.8523749998</v>
      </c>
      <c r="J11" s="90">
        <f t="shared" si="0"/>
        <v>103012.51132159999</v>
      </c>
      <c r="K11" s="90">
        <f t="shared" si="0"/>
        <v>1126747.0249999999</v>
      </c>
      <c r="L11" s="90">
        <f t="shared" si="0"/>
        <v>160887.47351100002</v>
      </c>
      <c r="M11" s="90">
        <f t="shared" si="0"/>
        <v>-64.7</v>
      </c>
      <c r="N11" s="75">
        <f>SUM(N12:N15)</f>
        <v>1287569.7985109999</v>
      </c>
      <c r="O11" s="90">
        <f t="shared" si="0"/>
        <v>85060.681114899999</v>
      </c>
      <c r="P11" s="90">
        <f t="shared" si="0"/>
        <v>1291729.4948574281</v>
      </c>
      <c r="Q11" s="90">
        <f t="shared" si="0"/>
        <v>1155907.0074641998</v>
      </c>
      <c r="R11" s="90">
        <f t="shared" si="0"/>
        <v>280202.41999999987</v>
      </c>
      <c r="S11" s="90">
        <f t="shared" si="0"/>
        <v>137133.32</v>
      </c>
      <c r="T11" s="90">
        <f t="shared" si="0"/>
        <v>115000</v>
      </c>
      <c r="U11" s="66">
        <f t="shared" si="0"/>
        <v>532335.73999999987</v>
      </c>
      <c r="V11" s="90">
        <f t="shared" si="0"/>
        <v>51179.763928322471</v>
      </c>
      <c r="W11" s="90">
        <f t="shared" si="0"/>
        <v>48021.064020330719</v>
      </c>
      <c r="X11" s="90">
        <f t="shared" si="0"/>
        <v>7140.5920513468236</v>
      </c>
      <c r="Y11" s="66">
        <f>SUM(Y12:Y15)</f>
        <v>106341.42000000003</v>
      </c>
      <c r="Z11" s="90">
        <f t="shared" si="0"/>
        <v>461822.48999999993</v>
      </c>
      <c r="AA11" s="91">
        <f t="shared" si="0"/>
        <v>354097.46999999991</v>
      </c>
      <c r="AC11" s="89">
        <f t="shared" si="0"/>
        <v>0</v>
      </c>
      <c r="AD11" s="90">
        <f t="shared" si="0"/>
        <v>0</v>
      </c>
      <c r="AE11" s="90">
        <f t="shared" si="0"/>
        <v>0</v>
      </c>
      <c r="AF11" s="90">
        <f t="shared" si="0"/>
        <v>0</v>
      </c>
      <c r="AG11" s="90">
        <f t="shared" si="0"/>
        <v>0</v>
      </c>
      <c r="AH11" s="90">
        <f t="shared" si="0"/>
        <v>0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4.95" customHeight="1">
      <c r="A12" s="17"/>
      <c r="B12" s="39" t="s">
        <v>26</v>
      </c>
      <c r="C12" s="125">
        <v>38907</v>
      </c>
      <c r="D12" s="93">
        <v>3887</v>
      </c>
      <c r="E12" s="93">
        <v>3271</v>
      </c>
      <c r="F12" s="62">
        <f>SUM(C12:E12)</f>
        <v>46065</v>
      </c>
      <c r="G12" s="93">
        <v>59588</v>
      </c>
      <c r="H12" s="46"/>
      <c r="I12" s="93">
        <v>1368430.8523749998</v>
      </c>
      <c r="J12" s="93">
        <v>103012.51132159999</v>
      </c>
      <c r="K12" s="93">
        <v>1126747.0249999999</v>
      </c>
      <c r="L12" s="93">
        <v>160887.47351100002</v>
      </c>
      <c r="M12" s="93">
        <v>-64.7</v>
      </c>
      <c r="N12" s="76">
        <f>SUM(K12:M12)</f>
        <v>1287569.7985109999</v>
      </c>
      <c r="O12" s="93">
        <v>85060.681114899999</v>
      </c>
      <c r="P12" s="93">
        <v>1291729.4948574281</v>
      </c>
      <c r="Q12" s="93">
        <v>1155907.0074641998</v>
      </c>
      <c r="R12" s="93">
        <v>280202.41999999987</v>
      </c>
      <c r="S12" s="93">
        <v>137133.32</v>
      </c>
      <c r="T12" s="93">
        <v>115000</v>
      </c>
      <c r="U12" s="62">
        <f>SUM(R12:T12)</f>
        <v>532335.73999999987</v>
      </c>
      <c r="V12" s="93">
        <v>51179.763928322471</v>
      </c>
      <c r="W12" s="93">
        <v>48021.064020330719</v>
      </c>
      <c r="X12" s="93">
        <v>7140.5920513468236</v>
      </c>
      <c r="Y12" s="62">
        <f>SUM(V12:X12)</f>
        <v>106341.42000000003</v>
      </c>
      <c r="Z12" s="93">
        <v>461822.48999999993</v>
      </c>
      <c r="AA12" s="94">
        <v>354097.46999999991</v>
      </c>
      <c r="AC12" s="92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4">
        <v>0</v>
      </c>
    </row>
    <row r="13" spans="1:38" ht="24.9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4.9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4.9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4.95" customHeight="1" thickBot="1">
      <c r="A16" s="13" t="s">
        <v>30</v>
      </c>
      <c r="B16" s="3" t="s">
        <v>11</v>
      </c>
      <c r="C16" s="26">
        <v>57689</v>
      </c>
      <c r="D16" s="102">
        <v>12342</v>
      </c>
      <c r="E16" s="102">
        <v>0</v>
      </c>
      <c r="F16" s="65">
        <f>SUM(C16:E16)</f>
        <v>70031</v>
      </c>
      <c r="G16" s="102">
        <v>6469</v>
      </c>
      <c r="H16" s="47"/>
      <c r="I16" s="102">
        <v>765329.27019499999</v>
      </c>
      <c r="J16" s="102">
        <v>0</v>
      </c>
      <c r="K16" s="102">
        <v>615483.75219500007</v>
      </c>
      <c r="L16" s="102">
        <v>149049.01800000001</v>
      </c>
      <c r="M16" s="102">
        <v>0</v>
      </c>
      <c r="N16" s="79">
        <f>SUM(K16:M16)</f>
        <v>764532.77019500011</v>
      </c>
      <c r="O16" s="102">
        <v>0</v>
      </c>
      <c r="P16" s="102">
        <v>757632.13506165205</v>
      </c>
      <c r="Q16" s="102">
        <v>757632.13506165205</v>
      </c>
      <c r="R16" s="102">
        <v>100807.4</v>
      </c>
      <c r="S16" s="102">
        <v>69093.210000000006</v>
      </c>
      <c r="T16" s="102">
        <v>2807.98</v>
      </c>
      <c r="U16" s="65">
        <f>SUM(R16:T16)</f>
        <v>172708.59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136265.15</v>
      </c>
      <c r="AA16" s="103">
        <v>136265.15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4.95" customHeight="1" thickBot="1">
      <c r="A17" s="13" t="s">
        <v>31</v>
      </c>
      <c r="B17" s="3" t="s">
        <v>32</v>
      </c>
      <c r="C17" s="24">
        <f>SUM(C18:C19)</f>
        <v>61267</v>
      </c>
      <c r="D17" s="90">
        <f>SUM(D18:D19)</f>
        <v>5980</v>
      </c>
      <c r="E17" s="90">
        <f>SUM(E18:E19)</f>
        <v>197</v>
      </c>
      <c r="F17" s="66">
        <f>SUM(F18:F19)</f>
        <v>67444</v>
      </c>
      <c r="G17" s="90">
        <f>SUM(G18:G19)</f>
        <v>75851</v>
      </c>
      <c r="H17" s="50"/>
      <c r="I17" s="90">
        <f t="shared" ref="I17:AA17" si="1">SUM(I18:I19)</f>
        <v>853384.24896349991</v>
      </c>
      <c r="J17" s="90">
        <f t="shared" si="1"/>
        <v>0</v>
      </c>
      <c r="K17" s="90">
        <f t="shared" si="1"/>
        <v>680644.43841599999</v>
      </c>
      <c r="L17" s="90">
        <f t="shared" si="1"/>
        <v>152918.5507275</v>
      </c>
      <c r="M17" s="90">
        <f t="shared" si="1"/>
        <v>218.05</v>
      </c>
      <c r="N17" s="75">
        <f t="shared" si="1"/>
        <v>833781.03914350003</v>
      </c>
      <c r="O17" s="90">
        <f t="shared" si="1"/>
        <v>-2794.8596170000001</v>
      </c>
      <c r="P17" s="90">
        <f t="shared" si="1"/>
        <v>446957.64917959238</v>
      </c>
      <c r="Q17" s="90">
        <f t="shared" si="1"/>
        <v>444972.68165743456</v>
      </c>
      <c r="R17" s="90">
        <f t="shared" si="1"/>
        <v>46019.069999999992</v>
      </c>
      <c r="S17" s="90">
        <f t="shared" si="1"/>
        <v>200</v>
      </c>
      <c r="T17" s="90">
        <f t="shared" si="1"/>
        <v>0</v>
      </c>
      <c r="U17" s="66">
        <f t="shared" si="1"/>
        <v>46219.069999999992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97711.65</v>
      </c>
      <c r="AA17" s="91">
        <f t="shared" si="1"/>
        <v>97711.65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4.95" customHeight="1">
      <c r="A18" s="17"/>
      <c r="B18" s="6" t="s">
        <v>33</v>
      </c>
      <c r="C18" s="27">
        <v>57297</v>
      </c>
      <c r="D18" s="105">
        <v>2773</v>
      </c>
      <c r="E18" s="105">
        <v>35</v>
      </c>
      <c r="F18" s="67">
        <f>SUM(C18:E18)</f>
        <v>60105</v>
      </c>
      <c r="G18" s="105">
        <v>68174</v>
      </c>
      <c r="H18" s="49"/>
      <c r="I18" s="105">
        <v>522254.60311999999</v>
      </c>
      <c r="J18" s="105">
        <v>0</v>
      </c>
      <c r="K18" s="105">
        <v>478719.19672000001</v>
      </c>
      <c r="L18" s="105">
        <v>33659.216400000005</v>
      </c>
      <c r="M18" s="105">
        <v>0</v>
      </c>
      <c r="N18" s="80">
        <f>SUM(K18:M18)</f>
        <v>512378.41312000004</v>
      </c>
      <c r="O18" s="105">
        <v>-2794.8596170000001</v>
      </c>
      <c r="P18" s="105">
        <v>259349.50667477789</v>
      </c>
      <c r="Q18" s="105">
        <v>257364.53915262004</v>
      </c>
      <c r="R18" s="105">
        <v>12981.209999999992</v>
      </c>
      <c r="S18" s="105">
        <v>200</v>
      </c>
      <c r="T18" s="105">
        <v>0</v>
      </c>
      <c r="U18" s="67">
        <f>SUM(R18:T18)</f>
        <v>13181.209999999992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89652.45</v>
      </c>
      <c r="AA18" s="106">
        <v>89652.45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4.95" customHeight="1" thickBot="1">
      <c r="A19" s="20"/>
      <c r="B19" s="41" t="s">
        <v>34</v>
      </c>
      <c r="C19" s="28">
        <v>3970</v>
      </c>
      <c r="D19" s="108">
        <v>3207</v>
      </c>
      <c r="E19" s="108">
        <v>162</v>
      </c>
      <c r="F19" s="68">
        <f>SUM(C19:E19)</f>
        <v>7339</v>
      </c>
      <c r="G19" s="108">
        <v>7677</v>
      </c>
      <c r="H19" s="48"/>
      <c r="I19" s="108">
        <v>331129.64584349998</v>
      </c>
      <c r="J19" s="108">
        <v>0</v>
      </c>
      <c r="K19" s="108">
        <v>201925.24169599998</v>
      </c>
      <c r="L19" s="108">
        <v>119259.33432750001</v>
      </c>
      <c r="M19" s="108">
        <v>218.05</v>
      </c>
      <c r="N19" s="81">
        <f>SUM(K19:M19)</f>
        <v>321402.62602349999</v>
      </c>
      <c r="O19" s="108">
        <v>0</v>
      </c>
      <c r="P19" s="108">
        <v>187608.14250481449</v>
      </c>
      <c r="Q19" s="108">
        <v>187608.14250481449</v>
      </c>
      <c r="R19" s="108">
        <v>33037.86</v>
      </c>
      <c r="S19" s="108">
        <v>0</v>
      </c>
      <c r="T19" s="108">
        <v>0</v>
      </c>
      <c r="U19" s="68">
        <f>SUM(R19:T19)</f>
        <v>33037.86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8059.1999999999971</v>
      </c>
      <c r="AA19" s="109">
        <v>8059.1999999999971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4.95" customHeight="1" thickBot="1">
      <c r="A20" s="13" t="s">
        <v>35</v>
      </c>
      <c r="B20" s="3" t="s">
        <v>2</v>
      </c>
      <c r="C20" s="29">
        <v>58808</v>
      </c>
      <c r="D20" s="111">
        <v>13310</v>
      </c>
      <c r="E20" s="111">
        <v>5234</v>
      </c>
      <c r="F20" s="69">
        <f>SUM(C20:E20)</f>
        <v>77352</v>
      </c>
      <c r="G20" s="111">
        <v>95670</v>
      </c>
      <c r="H20" s="47"/>
      <c r="I20" s="111">
        <v>31372732.385280002</v>
      </c>
      <c r="J20" s="111">
        <v>18549.35975</v>
      </c>
      <c r="K20" s="111">
        <v>21958912.163800001</v>
      </c>
      <c r="L20" s="111">
        <v>6835532.7494799998</v>
      </c>
      <c r="M20" s="111">
        <v>1521992.45</v>
      </c>
      <c r="N20" s="82">
        <f>SUM(K20:M20)</f>
        <v>30316437.363280002</v>
      </c>
      <c r="O20" s="111">
        <v>18126.85975</v>
      </c>
      <c r="P20" s="111">
        <v>25212640.650389399</v>
      </c>
      <c r="Q20" s="111">
        <v>25186550.92829622</v>
      </c>
      <c r="R20" s="111">
        <v>14343926.094599999</v>
      </c>
      <c r="S20" s="111">
        <v>3955568.1513</v>
      </c>
      <c r="T20" s="111">
        <v>4501830.0840999996</v>
      </c>
      <c r="U20" s="69">
        <f>SUM(R20:T20)</f>
        <v>22801324.329999998</v>
      </c>
      <c r="V20" s="111">
        <v>0</v>
      </c>
      <c r="W20" s="111">
        <v>0</v>
      </c>
      <c r="X20" s="111">
        <v>0</v>
      </c>
      <c r="Y20" s="69">
        <f>SUM(V20:X20)</f>
        <v>0</v>
      </c>
      <c r="Z20" s="111">
        <v>21708985.09</v>
      </c>
      <c r="AA20" s="112">
        <v>21708985.09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4.95" customHeight="1" thickBot="1">
      <c r="A21" s="13" t="s">
        <v>36</v>
      </c>
      <c r="B21" s="3" t="s">
        <v>37</v>
      </c>
      <c r="C21" s="24">
        <f t="shared" ref="C21:AA21" si="3">SUM(C22:C23)</f>
        <v>5918</v>
      </c>
      <c r="D21" s="90">
        <f t="shared" si="3"/>
        <v>11424</v>
      </c>
      <c r="E21" s="90">
        <f t="shared" si="3"/>
        <v>215</v>
      </c>
      <c r="F21" s="66">
        <f t="shared" si="3"/>
        <v>17557</v>
      </c>
      <c r="G21" s="90">
        <f t="shared" si="3"/>
        <v>20856</v>
      </c>
      <c r="H21" s="90">
        <f t="shared" si="3"/>
        <v>17557</v>
      </c>
      <c r="I21" s="90">
        <f t="shared" si="3"/>
        <v>9306035.5837465804</v>
      </c>
      <c r="J21" s="90">
        <f t="shared" si="3"/>
        <v>387071.21318600001</v>
      </c>
      <c r="K21" s="90">
        <f t="shared" si="3"/>
        <v>3804696.4080450004</v>
      </c>
      <c r="L21" s="90">
        <f t="shared" si="3"/>
        <v>4854002.3832898997</v>
      </c>
      <c r="M21" s="90">
        <f t="shared" si="3"/>
        <v>25301.48</v>
      </c>
      <c r="N21" s="75">
        <f t="shared" si="3"/>
        <v>8684000.2713349015</v>
      </c>
      <c r="O21" s="90">
        <f t="shared" si="3"/>
        <v>392659.95747872011</v>
      </c>
      <c r="P21" s="90">
        <f t="shared" si="3"/>
        <v>6503635.4681196306</v>
      </c>
      <c r="Q21" s="90">
        <f t="shared" si="3"/>
        <v>6222513.0910396902</v>
      </c>
      <c r="R21" s="90">
        <f t="shared" si="3"/>
        <v>1695137.6987669999</v>
      </c>
      <c r="S21" s="90">
        <f t="shared" si="3"/>
        <v>2970385.7712330003</v>
      </c>
      <c r="T21" s="90">
        <f t="shared" si="3"/>
        <v>6190.8099999999995</v>
      </c>
      <c r="U21" s="66">
        <f t="shared" si="3"/>
        <v>4671714.28</v>
      </c>
      <c r="V21" s="90">
        <f t="shared" si="3"/>
        <v>0</v>
      </c>
      <c r="W21" s="90">
        <f t="shared" si="3"/>
        <v>0</v>
      </c>
      <c r="X21" s="90">
        <f t="shared" si="3"/>
        <v>0</v>
      </c>
      <c r="Y21" s="66">
        <f t="shared" si="3"/>
        <v>0</v>
      </c>
      <c r="Z21" s="90">
        <f t="shared" si="3"/>
        <v>4304994.66</v>
      </c>
      <c r="AA21" s="91">
        <f t="shared" si="3"/>
        <v>4304994.66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4.95" customHeight="1">
      <c r="A22" s="21"/>
      <c r="B22" s="6" t="s">
        <v>38</v>
      </c>
      <c r="C22" s="125">
        <v>5918</v>
      </c>
      <c r="D22" s="93">
        <v>11424</v>
      </c>
      <c r="E22" s="93">
        <v>215</v>
      </c>
      <c r="F22" s="62">
        <f>SUM(C22:E22)</f>
        <v>17557</v>
      </c>
      <c r="G22" s="93">
        <v>20856</v>
      </c>
      <c r="H22" s="93">
        <v>17557</v>
      </c>
      <c r="I22" s="93">
        <v>9306035.5837465804</v>
      </c>
      <c r="J22" s="93">
        <v>387071.21318600001</v>
      </c>
      <c r="K22" s="93">
        <v>3804696.4080450004</v>
      </c>
      <c r="L22" s="93">
        <v>4854002.3832898997</v>
      </c>
      <c r="M22" s="93">
        <v>25301.48</v>
      </c>
      <c r="N22" s="76">
        <f>SUM(K22:M22)</f>
        <v>8684000.2713349015</v>
      </c>
      <c r="O22" s="93">
        <v>392659.95747872011</v>
      </c>
      <c r="P22" s="93">
        <v>6503635.4681196306</v>
      </c>
      <c r="Q22" s="93">
        <v>6222513.0910396902</v>
      </c>
      <c r="R22" s="93">
        <v>1695137.6987669999</v>
      </c>
      <c r="S22" s="93">
        <v>2970385.7712330003</v>
      </c>
      <c r="T22" s="93">
        <v>6190.8099999999995</v>
      </c>
      <c r="U22" s="62">
        <f>SUM(R22:T22)</f>
        <v>4671714.28</v>
      </c>
      <c r="V22" s="93">
        <v>0</v>
      </c>
      <c r="W22" s="93">
        <v>0</v>
      </c>
      <c r="X22" s="93">
        <v>0</v>
      </c>
      <c r="Y22" s="62">
        <f>SUM(V22:X22)</f>
        <v>0</v>
      </c>
      <c r="Z22" s="93">
        <v>4304994.66</v>
      </c>
      <c r="AA22" s="94">
        <v>4304994.66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4.9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4.95" customHeight="1" thickBot="1">
      <c r="A24" s="13" t="s">
        <v>40</v>
      </c>
      <c r="B24" s="3" t="s">
        <v>41</v>
      </c>
      <c r="C24" s="31">
        <f t="shared" ref="C24:AA24" si="5">SUM(C25:C27)</f>
        <v>9858</v>
      </c>
      <c r="D24" s="114">
        <f t="shared" si="5"/>
        <v>380573</v>
      </c>
      <c r="E24" s="114">
        <f t="shared" si="5"/>
        <v>215</v>
      </c>
      <c r="F24" s="70">
        <f t="shared" si="5"/>
        <v>390646</v>
      </c>
      <c r="G24" s="114">
        <f t="shared" si="5"/>
        <v>78765</v>
      </c>
      <c r="H24" s="114">
        <f t="shared" si="5"/>
        <v>390637</v>
      </c>
      <c r="I24" s="114">
        <f t="shared" si="5"/>
        <v>2491191.6932712356</v>
      </c>
      <c r="J24" s="114">
        <f t="shared" si="5"/>
        <v>50804.502367186506</v>
      </c>
      <c r="K24" s="114">
        <f t="shared" si="5"/>
        <v>685575.6865753528</v>
      </c>
      <c r="L24" s="114">
        <f t="shared" si="5"/>
        <v>1705701.825182647</v>
      </c>
      <c r="M24" s="114">
        <f t="shared" si="5"/>
        <v>892.43</v>
      </c>
      <c r="N24" s="15">
        <f t="shared" si="5"/>
        <v>2392169.9417579998</v>
      </c>
      <c r="O24" s="114">
        <f t="shared" si="5"/>
        <v>50487.602579186496</v>
      </c>
      <c r="P24" s="114">
        <f t="shared" si="5"/>
        <v>1984747.9906319003</v>
      </c>
      <c r="Q24" s="114">
        <f t="shared" si="5"/>
        <v>1929176.298535265</v>
      </c>
      <c r="R24" s="114">
        <f t="shared" si="5"/>
        <v>366356.99510335305</v>
      </c>
      <c r="S24" s="114">
        <f t="shared" si="5"/>
        <v>432315.51489664696</v>
      </c>
      <c r="T24" s="114">
        <f t="shared" si="5"/>
        <v>3330</v>
      </c>
      <c r="U24" s="70">
        <f t="shared" si="5"/>
        <v>802002.51</v>
      </c>
      <c r="V24" s="114">
        <f t="shared" si="5"/>
        <v>0</v>
      </c>
      <c r="W24" s="114">
        <f t="shared" si="5"/>
        <v>0</v>
      </c>
      <c r="X24" s="114">
        <f t="shared" si="5"/>
        <v>0</v>
      </c>
      <c r="Y24" s="70">
        <f t="shared" si="5"/>
        <v>0</v>
      </c>
      <c r="Z24" s="114">
        <f t="shared" si="5"/>
        <v>690737.90999999992</v>
      </c>
      <c r="AA24" s="115">
        <f t="shared" si="5"/>
        <v>714086.6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11053.48921706261</v>
      </c>
      <c r="AH24" s="114">
        <f t="shared" si="6"/>
        <v>10388.562843436237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4.95" customHeight="1">
      <c r="A25" s="17"/>
      <c r="B25" s="6" t="s">
        <v>42</v>
      </c>
      <c r="C25" s="125">
        <v>4263</v>
      </c>
      <c r="D25" s="93">
        <v>373586</v>
      </c>
      <c r="E25" s="93">
        <v>0</v>
      </c>
      <c r="F25" s="62">
        <f>SUM(C25:E25)</f>
        <v>377849</v>
      </c>
      <c r="G25" s="93">
        <v>62782</v>
      </c>
      <c r="H25" s="93">
        <v>377849</v>
      </c>
      <c r="I25" s="93">
        <v>974960.0330882353</v>
      </c>
      <c r="J25" s="93">
        <v>0</v>
      </c>
      <c r="K25" s="93">
        <v>38623.283382352907</v>
      </c>
      <c r="L25" s="93">
        <v>936336.85661764711</v>
      </c>
      <c r="M25" s="93">
        <v>0</v>
      </c>
      <c r="N25" s="76">
        <f>SUM(K25:M25)</f>
        <v>974960.14</v>
      </c>
      <c r="O25" s="93">
        <v>0</v>
      </c>
      <c r="P25" s="93">
        <v>918812.80067796598</v>
      </c>
      <c r="Q25" s="93">
        <v>918812.80067796598</v>
      </c>
      <c r="R25" s="93">
        <v>6202.3102573529541</v>
      </c>
      <c r="S25" s="93">
        <v>38284.699742647048</v>
      </c>
      <c r="T25" s="93">
        <v>0</v>
      </c>
      <c r="U25" s="62">
        <f>SUM(R25:T25)</f>
        <v>44487.01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29230.160000000003</v>
      </c>
      <c r="AA25" s="94">
        <v>29230.160000000003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4.95" customHeight="1">
      <c r="A26" s="18"/>
      <c r="B26" s="7" t="s">
        <v>3</v>
      </c>
      <c r="C26" s="32">
        <v>5587</v>
      </c>
      <c r="D26" s="129">
        <v>6986</v>
      </c>
      <c r="E26" s="129">
        <v>215</v>
      </c>
      <c r="F26" s="60">
        <f>SUM(C26:E26)</f>
        <v>12788</v>
      </c>
      <c r="G26" s="129">
        <v>15959</v>
      </c>
      <c r="H26" s="129">
        <v>12788</v>
      </c>
      <c r="I26" s="129">
        <v>1408822.5685210002</v>
      </c>
      <c r="J26" s="129">
        <v>9597.6049999999996</v>
      </c>
      <c r="K26" s="129">
        <v>547484.28653099993</v>
      </c>
      <c r="L26" s="129">
        <v>767505.06856499997</v>
      </c>
      <c r="M26" s="129">
        <v>892.43</v>
      </c>
      <c r="N26" s="57">
        <f>SUM(K26:M26)</f>
        <v>1315881.7850959997</v>
      </c>
      <c r="O26" s="129">
        <v>9597.6049999999996</v>
      </c>
      <c r="P26" s="129">
        <v>933840.23932268773</v>
      </c>
      <c r="Q26" s="129">
        <v>926145.23657111335</v>
      </c>
      <c r="R26" s="129">
        <v>360154.68484600011</v>
      </c>
      <c r="S26" s="129">
        <v>394030.81515399989</v>
      </c>
      <c r="T26" s="129">
        <v>3330</v>
      </c>
      <c r="U26" s="60">
        <f>SUM(R26:T26)</f>
        <v>757515.5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711857.27999999991</v>
      </c>
      <c r="AA26" s="130">
        <v>711857.27999999991</v>
      </c>
      <c r="AC26" s="128">
        <v>0</v>
      </c>
      <c r="AD26" s="129">
        <v>0</v>
      </c>
      <c r="AE26" s="129">
        <v>0</v>
      </c>
      <c r="AF26" s="129">
        <v>0</v>
      </c>
      <c r="AG26" s="129">
        <v>11053.48921706261</v>
      </c>
      <c r="AH26" s="129">
        <v>10388.562843436237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4.95" customHeight="1" thickBot="1">
      <c r="A27" s="20"/>
      <c r="B27" s="42" t="s">
        <v>43</v>
      </c>
      <c r="C27" s="33">
        <v>8</v>
      </c>
      <c r="D27" s="119">
        <v>1</v>
      </c>
      <c r="E27" s="119">
        <v>0</v>
      </c>
      <c r="F27" s="71">
        <f>SUM(C27:E27)</f>
        <v>9</v>
      </c>
      <c r="G27" s="119">
        <v>24</v>
      </c>
      <c r="H27" s="48"/>
      <c r="I27" s="119">
        <v>107409.09166199999</v>
      </c>
      <c r="J27" s="119">
        <v>41206.89736718651</v>
      </c>
      <c r="K27" s="119">
        <v>99468.116662</v>
      </c>
      <c r="L27" s="119">
        <v>1859.9</v>
      </c>
      <c r="M27" s="119">
        <v>0</v>
      </c>
      <c r="N27" s="83">
        <f>SUM(K27:M27)</f>
        <v>101328.01666199999</v>
      </c>
      <c r="O27" s="119">
        <v>40889.9975791865</v>
      </c>
      <c r="P27" s="119">
        <v>132094.95063124644</v>
      </c>
      <c r="Q27" s="119">
        <v>84218.261286185589</v>
      </c>
      <c r="R27" s="119">
        <v>-1.4551915228366852E-11</v>
      </c>
      <c r="S27" s="119">
        <v>0</v>
      </c>
      <c r="T27" s="119">
        <v>0</v>
      </c>
      <c r="U27" s="71">
        <f>SUM(R27:T27)</f>
        <v>-1.4551915228366852E-11</v>
      </c>
      <c r="V27" s="119">
        <v>0</v>
      </c>
      <c r="W27" s="119">
        <v>0</v>
      </c>
      <c r="X27" s="119">
        <v>0</v>
      </c>
      <c r="Y27" s="71">
        <f>SUM(V27:X27)</f>
        <v>0</v>
      </c>
      <c r="Z27" s="119">
        <v>-50349.530000000013</v>
      </c>
      <c r="AA27" s="120">
        <v>-27000.840000000011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4.9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2</v>
      </c>
      <c r="H28" s="51"/>
      <c r="I28" s="111">
        <v>35170.272900000004</v>
      </c>
      <c r="J28" s="111">
        <v>177847.86087819611</v>
      </c>
      <c r="K28" s="111">
        <v>35170.272900000004</v>
      </c>
      <c r="L28" s="111">
        <v>0</v>
      </c>
      <c r="M28" s="111">
        <v>0</v>
      </c>
      <c r="N28" s="82">
        <f>SUM(K28:M28)</f>
        <v>35170.272900000004</v>
      </c>
      <c r="O28" s="111">
        <v>177847.86087819611</v>
      </c>
      <c r="P28" s="111">
        <v>146042.89090051351</v>
      </c>
      <c r="Q28" s="111">
        <v>-30326.921068964031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4.95" customHeight="1" thickBot="1">
      <c r="A29" s="22" t="s">
        <v>45</v>
      </c>
      <c r="B29" s="43" t="s">
        <v>12</v>
      </c>
      <c r="C29" s="34">
        <v>1</v>
      </c>
      <c r="D29" s="14">
        <v>0</v>
      </c>
      <c r="E29" s="14">
        <v>0</v>
      </c>
      <c r="F29" s="72">
        <f>SUM(C29:E29)</f>
        <v>1</v>
      </c>
      <c r="G29" s="14">
        <v>1</v>
      </c>
      <c r="H29" s="52">
        <v>1</v>
      </c>
      <c r="I29" s="14">
        <v>49999.00071</v>
      </c>
      <c r="J29" s="14">
        <v>48108.6</v>
      </c>
      <c r="K29" s="14">
        <v>49999.00071</v>
      </c>
      <c r="L29" s="14">
        <v>0</v>
      </c>
      <c r="M29" s="14">
        <v>0</v>
      </c>
      <c r="N29" s="84">
        <f>SUM(K29:M29)</f>
        <v>49999.00071</v>
      </c>
      <c r="O29" s="14">
        <v>48108.6</v>
      </c>
      <c r="P29" s="14">
        <v>24724.78057087912</v>
      </c>
      <c r="Q29" s="14">
        <v>934.81353791208676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9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30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5.75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6.25" thickBot="1">
      <c r="A33" s="13" t="s">
        <v>50</v>
      </c>
      <c r="B33" s="3" t="s">
        <v>13</v>
      </c>
      <c r="C33" s="29">
        <v>2</v>
      </c>
      <c r="D33" s="111">
        <v>0</v>
      </c>
      <c r="E33" s="111">
        <v>0</v>
      </c>
      <c r="F33" s="69">
        <f>SUM(C33:E33)</f>
        <v>2</v>
      </c>
      <c r="G33" s="111">
        <v>3</v>
      </c>
      <c r="H33" s="111">
        <v>2</v>
      </c>
      <c r="I33" s="111">
        <v>125557.37</v>
      </c>
      <c r="J33" s="111">
        <v>57015.080211697801</v>
      </c>
      <c r="K33" s="111">
        <v>125557.37</v>
      </c>
      <c r="L33" s="111">
        <v>0</v>
      </c>
      <c r="M33" s="111">
        <v>0</v>
      </c>
      <c r="N33" s="82">
        <f>SUM(K33:M33)</f>
        <v>125557.37</v>
      </c>
      <c r="O33" s="111">
        <v>51426.335918977704</v>
      </c>
      <c r="P33" s="111">
        <v>72683.860656702775</v>
      </c>
      <c r="Q33" s="111">
        <v>40773.173463162217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9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30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5.75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.75" thickBot="1">
      <c r="A37" s="13" t="s">
        <v>54</v>
      </c>
      <c r="B37" s="3" t="s">
        <v>5</v>
      </c>
      <c r="C37" s="36">
        <v>2371</v>
      </c>
      <c r="D37" s="117">
        <v>140</v>
      </c>
      <c r="E37" s="117">
        <v>0</v>
      </c>
      <c r="F37" s="73">
        <f>SUM(C37:E37)</f>
        <v>2511</v>
      </c>
      <c r="G37" s="117">
        <v>885</v>
      </c>
      <c r="H37" s="50"/>
      <c r="I37" s="117">
        <v>462459.57692800002</v>
      </c>
      <c r="J37" s="117">
        <v>450098.91186487972</v>
      </c>
      <c r="K37" s="117">
        <v>451274.97020400001</v>
      </c>
      <c r="L37" s="117">
        <v>11118.144224</v>
      </c>
      <c r="M37" s="117">
        <v>0</v>
      </c>
      <c r="N37" s="85">
        <f>SUM(K37:M37)</f>
        <v>462393.114428</v>
      </c>
      <c r="O37" s="117">
        <v>450098.91186487972</v>
      </c>
      <c r="P37" s="117">
        <v>538591.13746883103</v>
      </c>
      <c r="Q37" s="117">
        <v>127442.55004124995</v>
      </c>
      <c r="R37" s="117">
        <v>146210.56299999988</v>
      </c>
      <c r="S37" s="117">
        <v>80.247</v>
      </c>
      <c r="T37" s="117">
        <v>0</v>
      </c>
      <c r="U37" s="73">
        <f>SUM(R37:T37)</f>
        <v>146290.80999999988</v>
      </c>
      <c r="V37" s="117">
        <v>104730.49337043804</v>
      </c>
      <c r="W37" s="117">
        <v>39.30662956191869</v>
      </c>
      <c r="X37" s="117">
        <v>0</v>
      </c>
      <c r="Y37" s="73">
        <f>SUM(V37:X37)</f>
        <v>104769.79999999996</v>
      </c>
      <c r="Z37" s="117">
        <v>565162.23999999987</v>
      </c>
      <c r="AA37" s="118">
        <v>233372.45999999993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6.25" thickBot="1">
      <c r="A38" s="13" t="s">
        <v>55</v>
      </c>
      <c r="B38" s="3" t="s">
        <v>56</v>
      </c>
      <c r="C38" s="29">
        <v>2789</v>
      </c>
      <c r="D38" s="111">
        <v>4754</v>
      </c>
      <c r="E38" s="111">
        <v>0</v>
      </c>
      <c r="F38" s="69">
        <f>SUM(C38:E38)</f>
        <v>7543</v>
      </c>
      <c r="G38" s="111">
        <v>11251</v>
      </c>
      <c r="H38" s="51"/>
      <c r="I38" s="111">
        <v>7149540.9153669998</v>
      </c>
      <c r="J38" s="111">
        <v>6170903.9993092651</v>
      </c>
      <c r="K38" s="111">
        <v>5470744.4412660003</v>
      </c>
      <c r="L38" s="111">
        <v>1544006.4528880003</v>
      </c>
      <c r="M38" s="111">
        <v>0</v>
      </c>
      <c r="N38" s="82">
        <f>SUM(K38:M38)</f>
        <v>7014750.894154001</v>
      </c>
      <c r="O38" s="111">
        <v>6120536.0150550539</v>
      </c>
      <c r="P38" s="111">
        <v>5584797.7322808336</v>
      </c>
      <c r="Q38" s="111">
        <v>868647.27986858785</v>
      </c>
      <c r="R38" s="111">
        <v>5623702.4236999992</v>
      </c>
      <c r="S38" s="111">
        <v>520359.45629999996</v>
      </c>
      <c r="T38" s="111">
        <v>0</v>
      </c>
      <c r="U38" s="69">
        <f>SUM(R38:T38)</f>
        <v>6144061.879999999</v>
      </c>
      <c r="V38" s="111">
        <v>4879045.5376325175</v>
      </c>
      <c r="W38" s="111">
        <v>1278576.7923674823</v>
      </c>
      <c r="X38" s="111">
        <v>0</v>
      </c>
      <c r="Y38" s="69">
        <f>SUM(V38:X38)</f>
        <v>6157622.3300000001</v>
      </c>
      <c r="Z38" s="111">
        <v>2620846.77</v>
      </c>
      <c r="AA38" s="112">
        <v>509079.46999999974</v>
      </c>
      <c r="AC38" s="110">
        <v>0</v>
      </c>
      <c r="AD38" s="111">
        <v>0</v>
      </c>
      <c r="AE38" s="111">
        <v>0</v>
      </c>
      <c r="AF38" s="111">
        <v>0</v>
      </c>
      <c r="AG38" s="111">
        <v>20026.458722465755</v>
      </c>
      <c r="AH38" s="111">
        <v>1438.6607414899736</v>
      </c>
      <c r="AI38" s="111">
        <v>0</v>
      </c>
      <c r="AJ38" s="111">
        <v>0</v>
      </c>
      <c r="AK38" s="111">
        <v>0</v>
      </c>
      <c r="AL38" s="112">
        <v>0</v>
      </c>
    </row>
    <row r="39" spans="1:38" ht="15.75" thickBot="1">
      <c r="A39" s="13" t="s">
        <v>57</v>
      </c>
      <c r="B39" s="3" t="s">
        <v>6</v>
      </c>
      <c r="C39" s="29">
        <v>2</v>
      </c>
      <c r="D39" s="111">
        <v>0</v>
      </c>
      <c r="E39" s="111">
        <v>0</v>
      </c>
      <c r="F39" s="69">
        <f>SUM(C39:E39)</f>
        <v>2</v>
      </c>
      <c r="G39" s="111">
        <v>2</v>
      </c>
      <c r="H39" s="51"/>
      <c r="I39" s="111">
        <v>140250.125</v>
      </c>
      <c r="J39" s="111">
        <v>87288.86</v>
      </c>
      <c r="K39" s="111">
        <v>140250.125</v>
      </c>
      <c r="L39" s="111">
        <v>0</v>
      </c>
      <c r="M39" s="111">
        <v>0</v>
      </c>
      <c r="N39" s="82">
        <f>SUM(K39:M39)</f>
        <v>140250.125</v>
      </c>
      <c r="O39" s="111">
        <v>87288.86</v>
      </c>
      <c r="P39" s="111">
        <v>63840.10084674845</v>
      </c>
      <c r="Q39" s="111">
        <v>23721.882137355104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153680</v>
      </c>
      <c r="AA39" s="112">
        <v>0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.75" thickBot="1">
      <c r="A40" s="13" t="s">
        <v>58</v>
      </c>
      <c r="B40" s="3" t="s">
        <v>7</v>
      </c>
      <c r="C40" s="24">
        <f>SUM(C41:C43)</f>
        <v>2197</v>
      </c>
      <c r="D40" s="90">
        <f>SUM(D41:D43)</f>
        <v>0</v>
      </c>
      <c r="E40" s="90">
        <f>SUM(E41:E43)</f>
        <v>0</v>
      </c>
      <c r="F40" s="66">
        <f>SUM(F41:F43)</f>
        <v>2197</v>
      </c>
      <c r="G40" s="90">
        <f>SUM(G41:G43)</f>
        <v>2080</v>
      </c>
      <c r="H40" s="51"/>
      <c r="I40" s="90">
        <f t="shared" ref="I40:AA40" si="11">SUM(I41:I43)</f>
        <v>748938.87650000001</v>
      </c>
      <c r="J40" s="90">
        <f t="shared" si="11"/>
        <v>599067.10120000003</v>
      </c>
      <c r="K40" s="90">
        <f t="shared" si="11"/>
        <v>753283.35649999999</v>
      </c>
      <c r="L40" s="90">
        <f t="shared" si="11"/>
        <v>0</v>
      </c>
      <c r="M40" s="90">
        <f t="shared" si="11"/>
        <v>0</v>
      </c>
      <c r="N40" s="75">
        <f t="shared" si="11"/>
        <v>753283.35649999999</v>
      </c>
      <c r="O40" s="90">
        <f t="shared" si="11"/>
        <v>602626.68320000009</v>
      </c>
      <c r="P40" s="90">
        <f t="shared" si="11"/>
        <v>649360.36012489349</v>
      </c>
      <c r="Q40" s="90">
        <f t="shared" si="11"/>
        <v>129791.18513608984</v>
      </c>
      <c r="R40" s="90">
        <f t="shared" si="11"/>
        <v>947466.10999999987</v>
      </c>
      <c r="S40" s="90">
        <f t="shared" si="11"/>
        <v>0</v>
      </c>
      <c r="T40" s="90">
        <f t="shared" si="11"/>
        <v>0</v>
      </c>
      <c r="U40" s="66">
        <f t="shared" si="11"/>
        <v>947466.10999999987</v>
      </c>
      <c r="V40" s="90">
        <f t="shared" si="11"/>
        <v>757739.41000000108</v>
      </c>
      <c r="W40" s="90">
        <f t="shared" si="11"/>
        <v>0</v>
      </c>
      <c r="X40" s="90">
        <f t="shared" si="11"/>
        <v>0</v>
      </c>
      <c r="Y40" s="66">
        <f t="shared" si="11"/>
        <v>757739.41000000108</v>
      </c>
      <c r="Z40" s="90">
        <f t="shared" si="11"/>
        <v>-313927.58000000007</v>
      </c>
      <c r="AA40" s="91">
        <f t="shared" si="11"/>
        <v>-62549.511999999842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30">
      <c r="A41" s="17"/>
      <c r="B41" s="9" t="s">
        <v>59</v>
      </c>
      <c r="C41" s="37">
        <v>2</v>
      </c>
      <c r="D41" s="122">
        <v>0</v>
      </c>
      <c r="E41" s="122">
        <v>0</v>
      </c>
      <c r="F41" s="74">
        <f>SUM(C41:E41)</f>
        <v>2</v>
      </c>
      <c r="G41" s="122">
        <v>1</v>
      </c>
      <c r="H41" s="49"/>
      <c r="I41" s="122">
        <v>281</v>
      </c>
      <c r="J41" s="122">
        <v>224.8</v>
      </c>
      <c r="K41" s="122">
        <v>281</v>
      </c>
      <c r="L41" s="122">
        <v>0</v>
      </c>
      <c r="M41" s="122">
        <v>0</v>
      </c>
      <c r="N41" s="86">
        <f>SUM(K41:M41)</f>
        <v>281</v>
      </c>
      <c r="O41" s="122">
        <v>224.8</v>
      </c>
      <c r="P41" s="122">
        <v>3789.4615384615381</v>
      </c>
      <c r="Q41" s="122">
        <v>757.89230769230744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30">
      <c r="A42" s="18"/>
      <c r="B42" s="7" t="s">
        <v>60</v>
      </c>
      <c r="C42" s="32">
        <v>2171</v>
      </c>
      <c r="D42" s="129">
        <v>0</v>
      </c>
      <c r="E42" s="129">
        <v>0</v>
      </c>
      <c r="F42" s="60">
        <f>SUM(C42:E42)</f>
        <v>2171</v>
      </c>
      <c r="G42" s="129">
        <v>2028</v>
      </c>
      <c r="H42" s="127"/>
      <c r="I42" s="129">
        <v>712357.39150000003</v>
      </c>
      <c r="J42" s="129">
        <v>569801.91319999995</v>
      </c>
      <c r="K42" s="129">
        <v>716701.87150000001</v>
      </c>
      <c r="L42" s="129">
        <v>0</v>
      </c>
      <c r="M42" s="129">
        <v>0</v>
      </c>
      <c r="N42" s="57">
        <f>SUM(K42:M42)</f>
        <v>716701.87150000001</v>
      </c>
      <c r="O42" s="129">
        <v>573361.4952</v>
      </c>
      <c r="P42" s="129">
        <v>520565.17190272739</v>
      </c>
      <c r="Q42" s="129">
        <v>104032.14749165665</v>
      </c>
      <c r="R42" s="129">
        <v>778286.67999999993</v>
      </c>
      <c r="S42" s="129">
        <v>0</v>
      </c>
      <c r="T42" s="129">
        <v>0</v>
      </c>
      <c r="U42" s="60">
        <f>SUM(R42:T42)</f>
        <v>778286.67999999993</v>
      </c>
      <c r="V42" s="129">
        <v>622395.88</v>
      </c>
      <c r="W42" s="129">
        <v>0</v>
      </c>
      <c r="X42" s="129">
        <v>0</v>
      </c>
      <c r="Y42" s="60">
        <f>SUM(V42:X42)</f>
        <v>622395.88</v>
      </c>
      <c r="Z42" s="129">
        <v>-327889.12000000005</v>
      </c>
      <c r="AA42" s="130">
        <v>-65377.189999999886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.75" thickBot="1">
      <c r="A43" s="19"/>
      <c r="B43" s="44" t="s">
        <v>61</v>
      </c>
      <c r="C43" s="33">
        <v>24</v>
      </c>
      <c r="D43" s="119">
        <v>0</v>
      </c>
      <c r="E43" s="119">
        <v>0</v>
      </c>
      <c r="F43" s="71">
        <f>SUM(C43:E43)</f>
        <v>24</v>
      </c>
      <c r="G43" s="119">
        <v>51</v>
      </c>
      <c r="H43" s="48"/>
      <c r="I43" s="119">
        <v>36300.485000000001</v>
      </c>
      <c r="J43" s="119">
        <v>29040.387999999999</v>
      </c>
      <c r="K43" s="119">
        <v>36300.485000000001</v>
      </c>
      <c r="L43" s="119">
        <v>0</v>
      </c>
      <c r="M43" s="119">
        <v>0</v>
      </c>
      <c r="N43" s="83">
        <f>SUM(K43:M43)</f>
        <v>36300.485000000001</v>
      </c>
      <c r="O43" s="119">
        <v>29040.387999999999</v>
      </c>
      <c r="P43" s="119">
        <v>125005.7266837045</v>
      </c>
      <c r="Q43" s="119">
        <v>25001.145336740883</v>
      </c>
      <c r="R43" s="119">
        <v>169179.43</v>
      </c>
      <c r="S43" s="119">
        <v>0</v>
      </c>
      <c r="T43" s="119">
        <v>0</v>
      </c>
      <c r="U43" s="71">
        <f>SUM(R43:T43)</f>
        <v>169179.43</v>
      </c>
      <c r="V43" s="119">
        <v>135343.53000000113</v>
      </c>
      <c r="W43" s="119">
        <v>0</v>
      </c>
      <c r="X43" s="119">
        <v>0</v>
      </c>
      <c r="Y43" s="71">
        <f>SUM(V43:X43)</f>
        <v>135343.53000000113</v>
      </c>
      <c r="Z43" s="119">
        <v>13961.540000000008</v>
      </c>
      <c r="AA43" s="120">
        <v>2827.6780000000435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.7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9" thickBot="1">
      <c r="A45" s="13" t="s">
        <v>63</v>
      </c>
      <c r="B45" s="3" t="s">
        <v>64</v>
      </c>
      <c r="C45" s="31">
        <f>SUM(C46:C48)</f>
        <v>473</v>
      </c>
      <c r="D45" s="114">
        <f>SUM(D46:D48)</f>
        <v>353</v>
      </c>
      <c r="E45" s="114">
        <f>SUM(E46:E48)</f>
        <v>0</v>
      </c>
      <c r="F45" s="70">
        <f>SUM(F46:F48)</f>
        <v>826</v>
      </c>
      <c r="G45" s="114">
        <f>SUM(G46:G48)</f>
        <v>1376</v>
      </c>
      <c r="H45" s="51"/>
      <c r="I45" s="114">
        <f t="shared" ref="I45:AA45" si="13">SUM(I46:I48)</f>
        <v>1749668.8980350001</v>
      </c>
      <c r="J45" s="114">
        <f t="shared" si="13"/>
        <v>1281452.4213457915</v>
      </c>
      <c r="K45" s="114">
        <f t="shared" si="13"/>
        <v>1593149.5810690001</v>
      </c>
      <c r="L45" s="114">
        <f t="shared" si="13"/>
        <v>102711.938009</v>
      </c>
      <c r="M45" s="114">
        <f t="shared" si="13"/>
        <v>0</v>
      </c>
      <c r="N45" s="15">
        <f t="shared" si="13"/>
        <v>1695861.519078</v>
      </c>
      <c r="O45" s="114">
        <f t="shared" si="13"/>
        <v>1277484.8364112722</v>
      </c>
      <c r="P45" s="114">
        <f t="shared" si="13"/>
        <v>1857775.4913732191</v>
      </c>
      <c r="Q45" s="114">
        <f t="shared" si="13"/>
        <v>288960.09345817205</v>
      </c>
      <c r="R45" s="114">
        <f t="shared" si="13"/>
        <v>195455.49</v>
      </c>
      <c r="S45" s="114">
        <f t="shared" si="13"/>
        <v>15226.979999999996</v>
      </c>
      <c r="T45" s="114">
        <f t="shared" si="13"/>
        <v>0</v>
      </c>
      <c r="U45" s="70">
        <f t="shared" si="13"/>
        <v>210682.47</v>
      </c>
      <c r="V45" s="114">
        <f t="shared" si="13"/>
        <v>86016.47</v>
      </c>
      <c r="W45" s="114">
        <f t="shared" si="13"/>
        <v>0</v>
      </c>
      <c r="X45" s="114">
        <f t="shared" si="13"/>
        <v>0</v>
      </c>
      <c r="Y45" s="70">
        <f t="shared" si="13"/>
        <v>86016.47</v>
      </c>
      <c r="Z45" s="114">
        <f t="shared" si="13"/>
        <v>16266.100000000006</v>
      </c>
      <c r="AA45" s="115">
        <f t="shared" si="13"/>
        <v>-15710.239999999991</v>
      </c>
      <c r="AC45" s="113">
        <f t="shared" ref="AC45:AL45" si="14">SUM(AC46:AC48)</f>
        <v>0</v>
      </c>
      <c r="AD45" s="114">
        <f t="shared" si="14"/>
        <v>0</v>
      </c>
      <c r="AE45" s="114">
        <f t="shared" si="14"/>
        <v>0</v>
      </c>
      <c r="AF45" s="114">
        <f t="shared" si="14"/>
        <v>0</v>
      </c>
      <c r="AG45" s="114">
        <f t="shared" si="14"/>
        <v>0</v>
      </c>
      <c r="AH45" s="114">
        <f t="shared" si="14"/>
        <v>0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>
      <c r="A46" s="17"/>
      <c r="B46" s="10" t="s">
        <v>65</v>
      </c>
      <c r="C46" s="35">
        <v>266</v>
      </c>
      <c r="D46" s="132">
        <v>287</v>
      </c>
      <c r="E46" s="132">
        <v>0</v>
      </c>
      <c r="F46" s="61">
        <f>SUM(C46:E46)</f>
        <v>553</v>
      </c>
      <c r="G46" s="132">
        <v>991</v>
      </c>
      <c r="H46" s="49"/>
      <c r="I46" s="132">
        <v>944862.652596</v>
      </c>
      <c r="J46" s="132">
        <v>726542.46323612798</v>
      </c>
      <c r="K46" s="132">
        <v>858722.71722999995</v>
      </c>
      <c r="L46" s="132">
        <v>68877.69</v>
      </c>
      <c r="M46" s="132">
        <v>0</v>
      </c>
      <c r="N46" s="58">
        <f>SUM(K46:M46)</f>
        <v>927600.40723000001</v>
      </c>
      <c r="O46" s="132">
        <v>722805.07411716692</v>
      </c>
      <c r="P46" s="132">
        <v>1207125.5083410454</v>
      </c>
      <c r="Q46" s="132">
        <v>69728.914179034764</v>
      </c>
      <c r="R46" s="132">
        <v>274.55999999999767</v>
      </c>
      <c r="S46" s="132">
        <v>0</v>
      </c>
      <c r="T46" s="132">
        <v>0</v>
      </c>
      <c r="U46" s="61">
        <f>SUM(R46:T46)</f>
        <v>274.55999999999767</v>
      </c>
      <c r="V46" s="132">
        <v>137.28000000001339</v>
      </c>
      <c r="W46" s="132">
        <v>0</v>
      </c>
      <c r="X46" s="132">
        <v>0</v>
      </c>
      <c r="Y46" s="61">
        <f>SUM(V46:X46)</f>
        <v>137.28000000001339</v>
      </c>
      <c r="Z46" s="132">
        <v>-143058.51999999999</v>
      </c>
      <c r="AA46" s="133">
        <v>-71588.26999999999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>
      <c r="A47" s="18"/>
      <c r="B47" s="45" t="s">
        <v>66</v>
      </c>
      <c r="C47" s="126">
        <v>22</v>
      </c>
      <c r="D47" s="96">
        <v>14</v>
      </c>
      <c r="E47" s="96">
        <v>0</v>
      </c>
      <c r="F47" s="63">
        <f>SUM(C47:E47)</f>
        <v>36</v>
      </c>
      <c r="G47" s="96">
        <v>46</v>
      </c>
      <c r="H47" s="127"/>
      <c r="I47" s="96">
        <v>92832.947321999993</v>
      </c>
      <c r="J47" s="96">
        <v>47756.196178576705</v>
      </c>
      <c r="K47" s="96">
        <v>80808.369636000003</v>
      </c>
      <c r="L47" s="96">
        <v>-2663.2519910000001</v>
      </c>
      <c r="M47" s="96">
        <v>0</v>
      </c>
      <c r="N47" s="77">
        <f>SUM(K47:M47)</f>
        <v>78145.117645000006</v>
      </c>
      <c r="O47" s="96">
        <v>47526.000363018502</v>
      </c>
      <c r="P47" s="96">
        <v>79213.223434667118</v>
      </c>
      <c r="Q47" s="96">
        <v>34561.21570950844</v>
      </c>
      <c r="R47" s="96">
        <v>7.2759576141834259E-12</v>
      </c>
      <c r="S47" s="96">
        <v>15226.979999999996</v>
      </c>
      <c r="T47" s="96">
        <v>0</v>
      </c>
      <c r="U47" s="63">
        <f>SUM(R47:T47)</f>
        <v>15226.980000000003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-26322.809999999998</v>
      </c>
      <c r="AA47" s="97">
        <v>-12939.809999999998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.75" thickBot="1">
      <c r="A48" s="19"/>
      <c r="B48" s="11" t="s">
        <v>67</v>
      </c>
      <c r="C48" s="33">
        <v>185</v>
      </c>
      <c r="D48" s="119">
        <v>52</v>
      </c>
      <c r="E48" s="119">
        <v>0</v>
      </c>
      <c r="F48" s="71">
        <f>SUM(C48:E48)</f>
        <v>237</v>
      </c>
      <c r="G48" s="119">
        <v>339</v>
      </c>
      <c r="H48" s="127"/>
      <c r="I48" s="119">
        <v>711973.29811700014</v>
      </c>
      <c r="J48" s="119">
        <v>507153.76193108683</v>
      </c>
      <c r="K48" s="119">
        <v>653618.49420299998</v>
      </c>
      <c r="L48" s="119">
        <v>36497.5</v>
      </c>
      <c r="M48" s="119">
        <v>0</v>
      </c>
      <c r="N48" s="83">
        <f>SUM(K48:M48)</f>
        <v>690115.99420299998</v>
      </c>
      <c r="O48" s="119">
        <v>507153.76193108683</v>
      </c>
      <c r="P48" s="119">
        <v>571436.75959750672</v>
      </c>
      <c r="Q48" s="119">
        <v>184669.96356962883</v>
      </c>
      <c r="R48" s="119">
        <v>195180.93</v>
      </c>
      <c r="S48" s="119">
        <v>0</v>
      </c>
      <c r="T48" s="119">
        <v>0</v>
      </c>
      <c r="U48" s="71">
        <f>SUM(R48:T48)</f>
        <v>195180.93</v>
      </c>
      <c r="V48" s="119">
        <v>85879.189999999988</v>
      </c>
      <c r="W48" s="119">
        <v>0</v>
      </c>
      <c r="X48" s="119">
        <v>0</v>
      </c>
      <c r="Y48" s="71">
        <f>SUM(V48:X48)</f>
        <v>85879.189999999988</v>
      </c>
      <c r="Z48" s="119">
        <v>185647.43</v>
      </c>
      <c r="AA48" s="120">
        <v>68817.84</v>
      </c>
      <c r="AC48" s="124">
        <v>0</v>
      </c>
      <c r="AD48" s="119">
        <v>0</v>
      </c>
      <c r="AE48" s="119">
        <v>0</v>
      </c>
      <c r="AF48" s="119">
        <v>0</v>
      </c>
      <c r="AG48" s="119">
        <v>0</v>
      </c>
      <c r="AH48" s="119">
        <v>0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.7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5.75" thickBot="1">
      <c r="A50" s="263" t="s">
        <v>69</v>
      </c>
      <c r="B50" s="264"/>
      <c r="C50" s="38">
        <f>C11+C16+C17+C20+C21+C24+C28+C29+C30+C33+C34+C37+C38+C39+C40+C44+C45+C49</f>
        <v>240283</v>
      </c>
      <c r="D50" s="15">
        <f t="shared" ref="D50:AL50" si="15">D11+D16+D17+D20+D21+D24+D28+D29+D30+D33+D34+D37+D38+D39+D40+D44+D45+D49</f>
        <v>432763</v>
      </c>
      <c r="E50" s="15">
        <f t="shared" si="15"/>
        <v>9132</v>
      </c>
      <c r="F50" s="15">
        <f t="shared" si="15"/>
        <v>682178</v>
      </c>
      <c r="G50" s="15">
        <f t="shared" si="15"/>
        <v>352799</v>
      </c>
      <c r="H50" s="15">
        <f t="shared" si="15"/>
        <v>408197</v>
      </c>
      <c r="I50" s="15">
        <f t="shared" si="15"/>
        <v>56618689.069271319</v>
      </c>
      <c r="J50" s="15">
        <f t="shared" si="15"/>
        <v>9431220.4214346167</v>
      </c>
      <c r="K50" s="15">
        <f t="shared" si="15"/>
        <v>37491488.591680355</v>
      </c>
      <c r="L50" s="15">
        <f t="shared" si="15"/>
        <v>15515928.535312045</v>
      </c>
      <c r="M50" s="15">
        <f t="shared" si="15"/>
        <v>1548339.71</v>
      </c>
      <c r="N50" s="15">
        <f t="shared" si="15"/>
        <v>54555756.836992413</v>
      </c>
      <c r="O50" s="15">
        <f t="shared" si="15"/>
        <v>9358958.3446341865</v>
      </c>
      <c r="P50" s="15">
        <f t="shared" si="15"/>
        <v>45135159.742462218</v>
      </c>
      <c r="Q50" s="15">
        <f t="shared" si="15"/>
        <v>37146696.198628031</v>
      </c>
      <c r="R50" s="15">
        <f t="shared" si="15"/>
        <v>23745284.265170347</v>
      </c>
      <c r="S50" s="15">
        <f t="shared" si="15"/>
        <v>8100362.6507296488</v>
      </c>
      <c r="T50" s="15">
        <f t="shared" si="15"/>
        <v>4629158.8740999997</v>
      </c>
      <c r="U50" s="15">
        <f t="shared" si="15"/>
        <v>36474805.789999992</v>
      </c>
      <c r="V50" s="15">
        <f t="shared" si="15"/>
        <v>5878711.6749312785</v>
      </c>
      <c r="W50" s="15">
        <f t="shared" si="15"/>
        <v>1326637.1630173749</v>
      </c>
      <c r="X50" s="15">
        <f t="shared" si="15"/>
        <v>7140.5920513468236</v>
      </c>
      <c r="Y50" s="15">
        <f t="shared" si="15"/>
        <v>7212489.4300000006</v>
      </c>
      <c r="Z50" s="15">
        <f t="shared" si="15"/>
        <v>30442544.479999997</v>
      </c>
      <c r="AA50" s="16">
        <f t="shared" si="15"/>
        <v>27980332.798000004</v>
      </c>
      <c r="AC50" s="55">
        <f t="shared" si="15"/>
        <v>0</v>
      </c>
      <c r="AD50" s="15">
        <f t="shared" si="15"/>
        <v>0</v>
      </c>
      <c r="AE50" s="15">
        <f t="shared" si="15"/>
        <v>0</v>
      </c>
      <c r="AF50" s="15">
        <f t="shared" si="15"/>
        <v>0</v>
      </c>
      <c r="AG50" s="15">
        <f t="shared" si="15"/>
        <v>31079.947939528363</v>
      </c>
      <c r="AH50" s="15">
        <f t="shared" si="15"/>
        <v>11827.223584926211</v>
      </c>
      <c r="AI50" s="15">
        <f t="shared" si="15"/>
        <v>0</v>
      </c>
      <c r="AJ50" s="15">
        <f t="shared" si="15"/>
        <v>0</v>
      </c>
      <c r="AK50" s="15">
        <f t="shared" si="15"/>
        <v>0</v>
      </c>
      <c r="AL50" s="16">
        <f t="shared" si="15"/>
        <v>0</v>
      </c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Nika Dvalishvili</cp:lastModifiedBy>
  <cp:lastPrinted>2017-10-18T12:38:28Z</cp:lastPrinted>
  <dcterms:created xsi:type="dcterms:W3CDTF">1996-10-14T23:33:28Z</dcterms:created>
  <dcterms:modified xsi:type="dcterms:W3CDTF">2019-08-15T06:48:58Z</dcterms:modified>
</cp:coreProperties>
</file>